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Лист1 " sheetId="5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15" i="5" l="1"/>
  <c r="F116" i="5"/>
  <c r="F114" i="5"/>
  <c r="F113" i="5"/>
  <c r="H113" i="5" l="1"/>
  <c r="F31" i="5"/>
  <c r="F19" i="5"/>
  <c r="H15" i="5"/>
  <c r="F15" i="5"/>
  <c r="H9" i="5"/>
  <c r="F22" i="5"/>
  <c r="H22" i="5" s="1"/>
  <c r="H30" i="5"/>
  <c r="H29" i="5"/>
  <c r="F26" i="5"/>
  <c r="F28" i="5" s="1"/>
  <c r="F20" i="5"/>
  <c r="H20" i="5" s="1"/>
  <c r="H23" i="5"/>
  <c r="H21" i="5"/>
  <c r="H18" i="5"/>
  <c r="H17" i="5"/>
  <c r="H16" i="5"/>
  <c r="H31" i="5" l="1"/>
  <c r="H19" i="5"/>
</calcChain>
</file>

<file path=xl/sharedStrings.xml><?xml version="1.0" encoding="utf-8"?>
<sst xmlns="http://schemas.openxmlformats.org/spreadsheetml/2006/main" count="493" uniqueCount="215">
  <si>
    <t>Состав общего имущества многоквартирного дома № 67 по ул. А.Г. Стаханова г. Липецка</t>
  </si>
  <si>
    <t>№ п/п</t>
  </si>
  <si>
    <t>Помещения общего пользования:</t>
  </si>
  <si>
    <t>Лестницы</t>
  </si>
  <si>
    <t>кв. м.</t>
  </si>
  <si>
    <t>Межквартирные лестничные площадки, коридоры, лифтовые холлы</t>
  </si>
  <si>
    <t>Технический этаж (чердак)</t>
  </si>
  <si>
    <t>Подвал</t>
  </si>
  <si>
    <t>Мягкая плоская кровля с внутренним водостоком</t>
  </si>
  <si>
    <t xml:space="preserve">металлические:  </t>
  </si>
  <si>
    <t>подвал</t>
  </si>
  <si>
    <t>тех. этаж, выход на кровлю, машинное отделение</t>
  </si>
  <si>
    <t>всего</t>
  </si>
  <si>
    <t>Всего:</t>
  </si>
  <si>
    <t xml:space="preserve">Окна </t>
  </si>
  <si>
    <t>пластиковые:</t>
  </si>
  <si>
    <t>Перила  лестниц</t>
  </si>
  <si>
    <t>Почтовые ящики</t>
  </si>
  <si>
    <t>Подоконники</t>
  </si>
  <si>
    <t>Светильник с надписью "Выход" (ЛБ-29)</t>
  </si>
  <si>
    <t>в тех. этаже, подвале</t>
  </si>
  <si>
    <t>Светильники в помещениях общего пользования</t>
  </si>
  <si>
    <t>Щиты электрические распределительные этажные</t>
  </si>
  <si>
    <t>Щит распределительный этажный на 2 квартиры (ЩЭ 8501с-1201)</t>
  </si>
  <si>
    <t>в коридорах</t>
  </si>
  <si>
    <t>Щит распределительный этажный на 4 квартиры (ЩЭ 8501с-1401)</t>
  </si>
  <si>
    <t>Электрощитовая дома</t>
  </si>
  <si>
    <t>Общедомовые приборы учета электрической энергии</t>
  </si>
  <si>
    <t>Вводно-распределительное устройство (ВРУ)</t>
  </si>
  <si>
    <t>Тепловой пункт для жилой части дома</t>
  </si>
  <si>
    <t>Электрощитовая дома для жилой части дома</t>
  </si>
  <si>
    <t>тепловычеслитель ТСРВ - 024 М</t>
  </si>
  <si>
    <t>Расходометр ВЗЛЕТ ЭР (Лайт М)</t>
  </si>
  <si>
    <t>Преобразователь температуры ТПС 1</t>
  </si>
  <si>
    <t xml:space="preserve">теплообменник пластинчатый на отопление </t>
  </si>
  <si>
    <t>HHN19A 39 пластин</t>
  </si>
  <si>
    <t>теплообменник пластинчатый на горячее водоснабжение</t>
  </si>
  <si>
    <t>HHN19A 53 пластины</t>
  </si>
  <si>
    <t>Расширительный бак</t>
  </si>
  <si>
    <t>Flexcon CE 300</t>
  </si>
  <si>
    <t>в коридорах, лифтовых холлах</t>
  </si>
  <si>
    <t>в коридорах, лифтовых холлах, лестничных площадках</t>
  </si>
  <si>
    <t>Светильник люминесцентный для 2-х ламп (ЛПО 46-2х18-002)</t>
  </si>
  <si>
    <t>Светильник люминесцентный для 2-х ламп (ЛПБ 3041 2х9 Вт)</t>
  </si>
  <si>
    <t>в коридорах, лифтовых холлах, лестничных площадках, тех. этаже, подвале</t>
  </si>
  <si>
    <t>Светильник люминесцентный  (LZ236-1х36)</t>
  </si>
  <si>
    <t xml:space="preserve">Преобразователь давления </t>
  </si>
  <si>
    <t>Циркуляционный сдвоенный насос отопления</t>
  </si>
  <si>
    <t>GRUNDFOS UPSD 50-180 F</t>
  </si>
  <si>
    <t>Циркуляционный сдвоенный насос горячего водоснабжения</t>
  </si>
  <si>
    <t>GRUNDFOS UPSD 40-120 F</t>
  </si>
  <si>
    <t>Насос центробежный высоконапорный</t>
  </si>
  <si>
    <t>CR 1-5</t>
  </si>
  <si>
    <t>Счетчик горячей воды</t>
  </si>
  <si>
    <t>ВСГ 32</t>
  </si>
  <si>
    <t>Счетчик подпитки системы теплоснабжения воды</t>
  </si>
  <si>
    <t>ВСГ 20</t>
  </si>
  <si>
    <t>Счетчик холодной воды идущей на приготовление ГВС</t>
  </si>
  <si>
    <t>ВСХН 40</t>
  </si>
  <si>
    <t>Фильтры воды системы отопления и ГВС</t>
  </si>
  <si>
    <t xml:space="preserve">ВМВ (040, 050, 100); ФММ 032; FVF </t>
  </si>
  <si>
    <t>Краны шаровые</t>
  </si>
  <si>
    <t xml:space="preserve"> Ду 125</t>
  </si>
  <si>
    <t xml:space="preserve"> Ду 100</t>
  </si>
  <si>
    <t xml:space="preserve"> Ду 65</t>
  </si>
  <si>
    <t xml:space="preserve"> Ду 50</t>
  </si>
  <si>
    <t xml:space="preserve"> Ду 40</t>
  </si>
  <si>
    <t xml:space="preserve"> Ду 32</t>
  </si>
  <si>
    <t xml:space="preserve"> Ду 25</t>
  </si>
  <si>
    <t xml:space="preserve"> Ду 15</t>
  </si>
  <si>
    <t>Клапан обратный</t>
  </si>
  <si>
    <t>Клапан регулирующий проходной VB 2</t>
  </si>
  <si>
    <t>Регулятор перепада давления</t>
  </si>
  <si>
    <t xml:space="preserve">теплосчетчик регистратор "Взлет ТСР-024" </t>
  </si>
  <si>
    <t>Отопительные приборы</t>
  </si>
  <si>
    <t>Система отопления жилой части дома</t>
  </si>
  <si>
    <t>Трубы стальные</t>
  </si>
  <si>
    <t>ф 15</t>
  </si>
  <si>
    <t>ф 20</t>
  </si>
  <si>
    <t>ф 25</t>
  </si>
  <si>
    <t>ф 32</t>
  </si>
  <si>
    <t>ф 40</t>
  </si>
  <si>
    <t>ф 57</t>
  </si>
  <si>
    <t>ф 76</t>
  </si>
  <si>
    <t>ф 89</t>
  </si>
  <si>
    <t>ф 108</t>
  </si>
  <si>
    <t>ф 133</t>
  </si>
  <si>
    <t>ф 50</t>
  </si>
  <si>
    <t>ф 80</t>
  </si>
  <si>
    <t>Горизонтальный воздухосборник</t>
  </si>
  <si>
    <t>Сетчатый фильтр</t>
  </si>
  <si>
    <t>Комбинированный балансировочный клапан</t>
  </si>
  <si>
    <t>Клапан терморегулятора  с повышенной пропускной способностью</t>
  </si>
  <si>
    <t>Система противодымной вентиляции жилой части дома</t>
  </si>
  <si>
    <t>ВР80-75-01 ДУN8,/10</t>
  </si>
  <si>
    <t>Вентилятор осевой с электродвигателем N=4,0 кВт, n= 1500об/мин.</t>
  </si>
  <si>
    <t>ВО 25-188-8,0</t>
  </si>
  <si>
    <t>Вентилятор осевой с электродвигателем N=5,5 кВт, n= 1500об/мин.</t>
  </si>
  <si>
    <t>Вентилятор осевой с электродвигателем N=1,1 кВт, n= 1500об/мин.</t>
  </si>
  <si>
    <t>ВО 06-300-6,3</t>
  </si>
  <si>
    <t>ф 630</t>
  </si>
  <si>
    <t>Клапан обратный КО-630</t>
  </si>
  <si>
    <t>ф 800</t>
  </si>
  <si>
    <t>КПС-1м(90)-НЗ-МВ(220)-500Х600-МС-ВН</t>
  </si>
  <si>
    <t>Клапан противопожарный в многостворчатом исполнении</t>
  </si>
  <si>
    <t>Воздуховоды</t>
  </si>
  <si>
    <t>250х800</t>
  </si>
  <si>
    <t>300х650</t>
  </si>
  <si>
    <t>500х500</t>
  </si>
  <si>
    <t>600х600</t>
  </si>
  <si>
    <t>600х1000</t>
  </si>
  <si>
    <t>800х800</t>
  </si>
  <si>
    <t>Система вентиляции жилой части дома</t>
  </si>
  <si>
    <t>Вентилятор осевой с электродвигателем N=0,011 кВт</t>
  </si>
  <si>
    <t>150х150</t>
  </si>
  <si>
    <t xml:space="preserve">Дефлектор </t>
  </si>
  <si>
    <t>ф 315</t>
  </si>
  <si>
    <t>Узел прохода</t>
  </si>
  <si>
    <t>Вент. Каналов</t>
  </si>
  <si>
    <t>Система холодного водоснабжения жилой части дома</t>
  </si>
  <si>
    <t>Система противопожарного водопровода жилой части дома</t>
  </si>
  <si>
    <t>Автоматический воздух отводчик</t>
  </si>
  <si>
    <t>Вентилятор радиальный для дыма удаления с электродвигателем N=5,5 кВт, n= 1000об/мин.</t>
  </si>
  <si>
    <t>Задвижка из серого чугуна</t>
  </si>
  <si>
    <t>Ду 80</t>
  </si>
  <si>
    <t>Ду 100</t>
  </si>
  <si>
    <t>Клапан обратный фланцевый</t>
  </si>
  <si>
    <t>Головка соединительная для подключения пож. Машины</t>
  </si>
  <si>
    <t>Ду 50</t>
  </si>
  <si>
    <t>Ду 32</t>
  </si>
  <si>
    <t>Ду 25</t>
  </si>
  <si>
    <t>Ду 15</t>
  </si>
  <si>
    <t>Трубы полипропиленовые</t>
  </si>
  <si>
    <t xml:space="preserve">Краны шаровые </t>
  </si>
  <si>
    <t>Кран спускной пробковый</t>
  </si>
  <si>
    <t>Задвижка с обрезиненным клином</t>
  </si>
  <si>
    <t>Водомерный узел</t>
  </si>
  <si>
    <t>Ду 40</t>
  </si>
  <si>
    <t xml:space="preserve">Счетчики холодной воды </t>
  </si>
  <si>
    <t>Фильтр воды магнитный</t>
  </si>
  <si>
    <t>Кран трехходовой</t>
  </si>
  <si>
    <t>Кран шаровый</t>
  </si>
  <si>
    <t>Воздухосборник проточный</t>
  </si>
  <si>
    <t>Клапан автоматический для спуска воздуха</t>
  </si>
  <si>
    <t>Система канализации жилой части дома</t>
  </si>
  <si>
    <t>Трубы чугунные</t>
  </si>
  <si>
    <t>Ревизия</t>
  </si>
  <si>
    <t>Ду 110</t>
  </si>
  <si>
    <t>Система водостока с кровли дома</t>
  </si>
  <si>
    <t>Воронка водосточная с электроподогревом N 230 вт</t>
  </si>
  <si>
    <t>Трубы полиэтиленовые</t>
  </si>
  <si>
    <t>Пожарная сигнализация</t>
  </si>
  <si>
    <t>Шкаф приборный универсальный</t>
  </si>
  <si>
    <t>ШПУ 1</t>
  </si>
  <si>
    <t>Огнестойкий кабель</t>
  </si>
  <si>
    <t>КПСЭнг-FRLS</t>
  </si>
  <si>
    <t>КИПЭВнг-LS</t>
  </si>
  <si>
    <t>Сетевой контроллер</t>
  </si>
  <si>
    <t>КА2-052</t>
  </si>
  <si>
    <t>Управляющий контроллер</t>
  </si>
  <si>
    <t>ППК-Е-052 "Рубиком"</t>
  </si>
  <si>
    <t>Пульт управления</t>
  </si>
  <si>
    <t>ПУО-03р-52</t>
  </si>
  <si>
    <t>Адресно-аналоговый дымовой оптико-электронный пожарный извещатель</t>
  </si>
  <si>
    <t>А2ДПИ-052</t>
  </si>
  <si>
    <t>Адресный ручной пожарный извещатель</t>
  </si>
  <si>
    <t>ИР-П-052</t>
  </si>
  <si>
    <t>Адресный оповещатель свето-звуковой</t>
  </si>
  <si>
    <t>ОСЗ-052</t>
  </si>
  <si>
    <t>Исполнительный модуль</t>
  </si>
  <si>
    <t>ИСМ-220-052 "Рубиком"</t>
  </si>
  <si>
    <t>Домофонное оборудование</t>
  </si>
  <si>
    <t xml:space="preserve">Блок электронный </t>
  </si>
  <si>
    <t>"Цифрал" CCD</t>
  </si>
  <si>
    <t>Замок</t>
  </si>
  <si>
    <t>"ML Цифрал"</t>
  </si>
  <si>
    <t>Контроллер электромагнитного замка</t>
  </si>
  <si>
    <t>Цифрал/ТС-01</t>
  </si>
  <si>
    <t>Кнопка выхода</t>
  </si>
  <si>
    <t>КОДсП-4</t>
  </si>
  <si>
    <t xml:space="preserve">Шкаф с оборудованием </t>
  </si>
  <si>
    <t>Земельный участок с кадастровым номером: 48:20:0043601:16003</t>
  </si>
  <si>
    <t xml:space="preserve">Проезды </t>
  </si>
  <si>
    <t>Отмостка</t>
  </si>
  <si>
    <t>Вокруг дома (бетон)</t>
  </si>
  <si>
    <t>Дворовая территория (асфальт)</t>
  </si>
  <si>
    <t>Тротуар</t>
  </si>
  <si>
    <t>Плиточное покрытие</t>
  </si>
  <si>
    <t>Грунт</t>
  </si>
  <si>
    <t>Детская площадка</t>
  </si>
  <si>
    <t>Малые архитектурные формы</t>
  </si>
  <si>
    <t>скамья</t>
  </si>
  <si>
    <t>урна для мусора</t>
  </si>
  <si>
    <t>песочница беседка</t>
  </si>
  <si>
    <t>карусель</t>
  </si>
  <si>
    <t>спортивный комплекс</t>
  </si>
  <si>
    <t>качели</t>
  </si>
  <si>
    <t>детский городок</t>
  </si>
  <si>
    <t>горка-трактор</t>
  </si>
  <si>
    <t xml:space="preserve">Металлические:  </t>
  </si>
  <si>
    <t>Деревянные:</t>
  </si>
  <si>
    <t>Двери в местах общего пользования</t>
  </si>
  <si>
    <t>Пластиковые:</t>
  </si>
  <si>
    <t>биметаллические пять секций</t>
  </si>
  <si>
    <t>шт.</t>
  </si>
  <si>
    <t>пом.</t>
  </si>
  <si>
    <t>м</t>
  </si>
  <si>
    <t>км</t>
  </si>
  <si>
    <t>пожарный кран</t>
  </si>
  <si>
    <t>напорный  пожарный рукав</t>
  </si>
  <si>
    <t>пожарный ручной ствол</t>
  </si>
  <si>
    <t xml:space="preserve">Пожарные шкафы с оборудованием </t>
  </si>
  <si>
    <t>Приложение № 1</t>
  </si>
  <si>
    <t xml:space="preserve">         Состав общего имущества определен в соответствии с п. 1 ст. 36 и пп. 1 п. 3 ст. 162 Жилищного кодекса РФ, принадлежащего собственникам помещений в данном доме на праве общей долевой собственности. 
         В состав общего имущества многоквартирного дома входят помещения в данном доме, не являющиеся частями квартир и предназначенные для обслуживания более одного помещения в данном доме, в том числе межквартирные лестничные площадки, лестницы, лифты, лифтовые и иные шахты, коридоры, технические этажи, чердаки, подвалы, в которых имеются инженерные коммуникации, иное обслуживающее более одного помещения в данном доме оборудование (технические подвалы), а так же крыши, ограждающие несущие и ненесущие конструкции данного дома, механическое, электрическое, санитарно-техническое и иное оборудование, находящееся в данном доме за пределами или внутри помещений и обслуживающее более одного помещения, земельный участок, на котором расположен данный дом, с элементами озеленения и благоустройства, забор и иные предназначенные для обслуживания, эксплуатации и благоустройства данного дома объекты, расположенные на указанном земельном участке (далее - общее имущество в многоквартирном доме) согласно технического паспорта. 
</t>
  </si>
  <si>
    <t>к  договору управления многоквартиртирным  домом № 67 по ул. А.Г. Стаханова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</si>
</sst>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Alignment="1">
      <alignment horizontal="right" vertical="center"/>
    </xf>
    <xf numFmtId="0" fontId="0" fillId="0" borderId="4" xfId="0" applyBorder="1"/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 indent="2"/>
    </xf>
    <xf numFmtId="0" fontId="0" fillId="0" borderId="9" xfId="0" applyBorder="1" applyAlignment="1">
      <alignment horizontal="left" vertical="center" wrapText="1" indent="2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 indent="2"/>
    </xf>
    <xf numFmtId="0" fontId="0" fillId="0" borderId="15" xfId="0" applyBorder="1" applyAlignment="1">
      <alignment horizontal="left" vertical="center" wrapText="1" indent="2"/>
    </xf>
    <xf numFmtId="0" fontId="0" fillId="0" borderId="16" xfId="0" applyBorder="1" applyAlignment="1">
      <alignment horizontal="left" vertical="center" wrapText="1" indent="2"/>
    </xf>
    <xf numFmtId="0" fontId="0" fillId="0" borderId="17" xfId="0" applyBorder="1" applyAlignment="1">
      <alignment horizontal="left" vertical="center" wrapText="1" indent="2"/>
    </xf>
    <xf numFmtId="0" fontId="0" fillId="0" borderId="12" xfId="0" applyBorder="1"/>
    <xf numFmtId="0" fontId="0" fillId="0" borderId="14" xfId="0" applyFill="1" applyBorder="1" applyAlignment="1">
      <alignment horizontal="left" vertical="center" wrapText="1" indent="2"/>
    </xf>
    <xf numFmtId="0" fontId="0" fillId="0" borderId="15" xfId="0" applyBorder="1"/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left" vertical="center" wrapText="1" indent="2"/>
    </xf>
    <xf numFmtId="0" fontId="0" fillId="0" borderId="20" xfId="0" applyFill="1" applyBorder="1" applyAlignment="1">
      <alignment horizontal="left" vertical="center" wrapText="1" indent="2"/>
    </xf>
    <xf numFmtId="0" fontId="0" fillId="0" borderId="23" xfId="0" applyBorder="1"/>
    <xf numFmtId="0" fontId="0" fillId="0" borderId="23" xfId="0" applyBorder="1" applyAlignment="1">
      <alignment horizontal="left" vertical="center" wrapText="1" indent="2"/>
    </xf>
    <xf numFmtId="0" fontId="0" fillId="0" borderId="18" xfId="0" applyBorder="1" applyAlignment="1">
      <alignment horizontal="left" vertical="center" wrapText="1" indent="2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left" vertical="center" wrapText="1" indent="2"/>
    </xf>
    <xf numFmtId="0" fontId="0" fillId="0" borderId="21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 indent="2"/>
    </xf>
    <xf numFmtId="0" fontId="0" fillId="0" borderId="14" xfId="0" applyBorder="1"/>
    <xf numFmtId="0" fontId="0" fillId="0" borderId="16" xfId="0" applyBorder="1"/>
    <xf numFmtId="0" fontId="0" fillId="0" borderId="19" xfId="0" applyBorder="1" applyAlignment="1">
      <alignment horizontal="center" vertical="center" shrinkToFit="1"/>
    </xf>
    <xf numFmtId="0" fontId="0" fillId="0" borderId="4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 indent="2"/>
    </xf>
    <xf numFmtId="0" fontId="0" fillId="0" borderId="14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 indent="2"/>
    </xf>
    <xf numFmtId="0" fontId="0" fillId="0" borderId="9" xfId="0" applyBorder="1" applyAlignment="1">
      <alignment horizontal="left" vertical="center" wrapText="1" indent="2"/>
    </xf>
    <xf numFmtId="0" fontId="1" fillId="0" borderId="20" xfId="0" applyFont="1" applyBorder="1" applyAlignment="1">
      <alignment horizontal="left" vertical="center" wrapText="1" indent="2"/>
    </xf>
    <xf numFmtId="0" fontId="0" fillId="0" borderId="6" xfId="0" applyBorder="1" applyAlignment="1">
      <alignment horizontal="left" vertical="center" wrapText="1" indent="2"/>
    </xf>
    <xf numFmtId="0" fontId="0" fillId="0" borderId="10" xfId="0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 wrapText="1" indent="2"/>
    </xf>
    <xf numFmtId="0" fontId="0" fillId="0" borderId="20" xfId="0" applyBorder="1" applyAlignment="1">
      <alignment horizontal="left" vertical="center" indent="2"/>
    </xf>
    <xf numFmtId="0" fontId="0" fillId="0" borderId="23" xfId="0" applyBorder="1" applyAlignment="1">
      <alignment horizontal="left" vertical="center" wrapText="1" indent="2"/>
    </xf>
    <xf numFmtId="0" fontId="0" fillId="0" borderId="16" xfId="0" applyBorder="1" applyAlignment="1">
      <alignment horizontal="left" vertical="center" indent="2"/>
    </xf>
    <xf numFmtId="0" fontId="0" fillId="0" borderId="26" xfId="0" applyBorder="1" applyAlignment="1">
      <alignment horizontal="left" vertical="center" wrapText="1" indent="2"/>
    </xf>
    <xf numFmtId="0" fontId="0" fillId="0" borderId="1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shrinkToFit="1"/>
    </xf>
    <xf numFmtId="0" fontId="0" fillId="0" borderId="4" xfId="0" applyFill="1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 indent="2"/>
    </xf>
    <xf numFmtId="0" fontId="0" fillId="0" borderId="15" xfId="0" applyBorder="1" applyAlignment="1">
      <alignment horizontal="center" vertical="center" wrapText="1"/>
    </xf>
    <xf numFmtId="0" fontId="0" fillId="0" borderId="38" xfId="0" applyBorder="1" applyAlignment="1">
      <alignment horizontal="left" vertical="center" wrapText="1" indent="2"/>
    </xf>
    <xf numFmtId="0" fontId="0" fillId="0" borderId="38" xfId="0" applyBorder="1" applyAlignment="1">
      <alignment horizontal="left" vertical="center" wrapText="1" indent="2" shrinkToFit="1"/>
    </xf>
    <xf numFmtId="0" fontId="1" fillId="0" borderId="20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6" xfId="0" applyFill="1" applyBorder="1" applyAlignment="1">
      <alignment horizontal="left" vertical="center" wrapText="1" indent="2"/>
    </xf>
    <xf numFmtId="0" fontId="0" fillId="0" borderId="40" xfId="0" applyBorder="1" applyAlignment="1">
      <alignment horizontal="left" vertical="center" wrapText="1" indent="2"/>
    </xf>
    <xf numFmtId="0" fontId="0" fillId="0" borderId="24" xfId="0" applyBorder="1" applyAlignment="1">
      <alignment horizontal="left" vertical="center" wrapText="1" indent="2"/>
    </xf>
    <xf numFmtId="0" fontId="0" fillId="0" borderId="4" xfId="0" applyBorder="1" applyAlignment="1">
      <alignment horizontal="left" vertical="center" wrapText="1" indent="2"/>
    </xf>
    <xf numFmtId="0" fontId="0" fillId="0" borderId="9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 indent="2"/>
    </xf>
    <xf numFmtId="0" fontId="1" fillId="0" borderId="1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 indent="2"/>
    </xf>
    <xf numFmtId="0" fontId="0" fillId="0" borderId="26" xfId="0" applyBorder="1" applyAlignment="1">
      <alignment horizontal="left" vertical="center" wrapText="1" indent="2"/>
    </xf>
    <xf numFmtId="0" fontId="0" fillId="0" borderId="23" xfId="0" applyBorder="1" applyAlignment="1">
      <alignment horizontal="left" vertical="center" wrapText="1" indent="2"/>
    </xf>
    <xf numFmtId="0" fontId="0" fillId="0" borderId="18" xfId="0" applyBorder="1" applyAlignment="1">
      <alignment horizontal="left" vertical="center" wrapText="1" indent="2"/>
    </xf>
    <xf numFmtId="0" fontId="0" fillId="0" borderId="35" xfId="0" applyBorder="1" applyAlignment="1">
      <alignment horizontal="left" vertical="center" wrapText="1" indent="2"/>
    </xf>
    <xf numFmtId="0" fontId="0" fillId="0" borderId="4" xfId="0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left" vertical="center" wrapText="1" indent="2"/>
    </xf>
    <xf numFmtId="0" fontId="1" fillId="0" borderId="38" xfId="0" applyFont="1" applyBorder="1" applyAlignment="1">
      <alignment horizontal="left" vertical="center" wrapText="1" indent="2"/>
    </xf>
    <xf numFmtId="0" fontId="0" fillId="0" borderId="9" xfId="0" applyBorder="1" applyAlignment="1">
      <alignment horizontal="left" vertical="center" wrapText="1" indent="2"/>
    </xf>
    <xf numFmtId="0" fontId="0" fillId="0" borderId="36" xfId="0" applyBorder="1" applyAlignment="1">
      <alignment horizontal="left" vertical="center" wrapText="1" indent="2"/>
    </xf>
    <xf numFmtId="0" fontId="0" fillId="0" borderId="16" xfId="0" applyBorder="1" applyAlignment="1">
      <alignment horizontal="left" vertical="center" wrapText="1" indent="2"/>
    </xf>
    <xf numFmtId="0" fontId="1" fillId="0" borderId="19" xfId="0" applyFont="1" applyBorder="1" applyAlignment="1">
      <alignment horizontal="left" vertical="center" wrapText="1" indent="2"/>
    </xf>
    <xf numFmtId="0" fontId="1" fillId="0" borderId="20" xfId="0" applyFont="1" applyBorder="1" applyAlignment="1">
      <alignment horizontal="left" vertical="center" wrapText="1" indent="2"/>
    </xf>
    <xf numFmtId="0" fontId="0" fillId="0" borderId="41" xfId="0" applyBorder="1" applyAlignment="1">
      <alignment horizontal="left" vertical="center" wrapText="1" indent="2"/>
    </xf>
    <xf numFmtId="0" fontId="0" fillId="0" borderId="2" xfId="0" applyBorder="1" applyAlignment="1">
      <alignment horizontal="left" vertical="center" wrapText="1" indent="2"/>
    </xf>
    <xf numFmtId="0" fontId="0" fillId="0" borderId="38" xfId="0" applyBorder="1" applyAlignment="1">
      <alignment horizontal="left" vertical="center" wrapText="1" indent="2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44" xfId="0" applyBorder="1" applyAlignment="1">
      <alignment horizontal="left" vertical="center" wrapText="1" indent="2"/>
    </xf>
    <xf numFmtId="0" fontId="0" fillId="0" borderId="31" xfId="0" applyBorder="1" applyAlignment="1">
      <alignment horizontal="left" vertical="center" wrapText="1" indent="2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3" xfId="0" applyBorder="1" applyAlignment="1">
      <alignment horizontal="left" vertical="center" wrapText="1" indent="2"/>
    </xf>
    <xf numFmtId="0" fontId="0" fillId="0" borderId="25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 indent="2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1" xfId="0" applyBorder="1" applyAlignment="1">
      <alignment horizontal="left" vertical="center" wrapText="1" indent="2" shrinkToFit="1"/>
    </xf>
    <xf numFmtId="0" fontId="0" fillId="0" borderId="2" xfId="0" applyBorder="1" applyAlignment="1">
      <alignment horizontal="left" vertical="center" wrapText="1" indent="2" shrinkToFit="1"/>
    </xf>
    <xf numFmtId="0" fontId="0" fillId="0" borderId="38" xfId="0" applyBorder="1" applyAlignment="1">
      <alignment horizontal="left" vertical="center" wrapText="1" indent="2" shrinkToFit="1"/>
    </xf>
    <xf numFmtId="0" fontId="0" fillId="0" borderId="29" xfId="0" applyBorder="1" applyAlignment="1">
      <alignment horizontal="left" vertical="center" wrapText="1" indent="2"/>
    </xf>
    <xf numFmtId="0" fontId="0" fillId="0" borderId="42" xfId="0" applyBorder="1" applyAlignment="1">
      <alignment horizontal="left" vertical="center" wrapText="1" indent="2"/>
    </xf>
    <xf numFmtId="0" fontId="0" fillId="0" borderId="30" xfId="0" applyBorder="1" applyAlignment="1">
      <alignment horizontal="left" vertical="center" wrapText="1" indent="2"/>
    </xf>
    <xf numFmtId="0" fontId="0" fillId="0" borderId="27" xfId="0" applyBorder="1" applyAlignment="1">
      <alignment horizontal="left" vertical="center" wrapText="1" indent="2"/>
    </xf>
    <xf numFmtId="0" fontId="0" fillId="0" borderId="43" xfId="0" applyBorder="1" applyAlignment="1">
      <alignment horizontal="left" vertical="center" wrapText="1" indent="2"/>
    </xf>
    <xf numFmtId="0" fontId="0" fillId="0" borderId="28" xfId="0" applyBorder="1" applyAlignment="1">
      <alignment horizontal="left" vertical="center" wrapText="1" indent="2"/>
    </xf>
    <xf numFmtId="0" fontId="0" fillId="0" borderId="39" xfId="0" applyBorder="1" applyAlignment="1">
      <alignment horizontal="left" vertical="center" wrapText="1" indent="2"/>
    </xf>
    <xf numFmtId="0" fontId="0" fillId="0" borderId="37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 indent="2"/>
    </xf>
    <xf numFmtId="0" fontId="0" fillId="0" borderId="34" xfId="0" applyBorder="1" applyAlignment="1">
      <alignment horizontal="center" vertical="center" wrapText="1"/>
    </xf>
    <xf numFmtId="0" fontId="0" fillId="0" borderId="25" xfId="0" applyBorder="1" applyAlignment="1">
      <alignment horizontal="left" vertical="center" wrapText="1" indent="2"/>
    </xf>
    <xf numFmtId="0" fontId="0" fillId="0" borderId="7" xfId="0" applyBorder="1" applyAlignment="1">
      <alignment horizontal="left" vertical="center" wrapText="1" indent="2"/>
    </xf>
    <xf numFmtId="0" fontId="0" fillId="0" borderId="1" xfId="0" applyBorder="1" applyAlignment="1">
      <alignment horizontal="left" vertical="center" wrapText="1" indent="2"/>
    </xf>
    <xf numFmtId="0" fontId="0" fillId="0" borderId="45" xfId="0" applyBorder="1" applyAlignment="1">
      <alignment horizontal="left" vertical="center" wrapText="1" indent="2"/>
    </xf>
    <xf numFmtId="0" fontId="0" fillId="0" borderId="11" xfId="0" applyBorder="1" applyAlignment="1">
      <alignment horizontal="left" vertical="center" wrapText="1" indent="2"/>
    </xf>
    <xf numFmtId="0" fontId="0" fillId="0" borderId="13" xfId="0" applyBorder="1" applyAlignment="1">
      <alignment horizontal="left" vertical="center" wrapText="1" indent="2"/>
    </xf>
    <xf numFmtId="0" fontId="0" fillId="0" borderId="49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 indent="2"/>
    </xf>
    <xf numFmtId="0" fontId="0" fillId="0" borderId="50" xfId="0" applyBorder="1" applyAlignment="1">
      <alignment horizontal="left" vertical="center" wrapText="1"/>
    </xf>
    <xf numFmtId="0" fontId="0" fillId="0" borderId="50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2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3" xfId="0" applyFill="1" applyBorder="1" applyAlignment="1">
      <alignment horizontal="left" vertical="center" wrapText="1" indent="2"/>
    </xf>
    <xf numFmtId="0" fontId="0" fillId="0" borderId="18" xfId="0" applyFill="1" applyBorder="1" applyAlignment="1">
      <alignment horizontal="left" vertical="center" wrapText="1" indent="2"/>
    </xf>
    <xf numFmtId="0" fontId="0" fillId="0" borderId="6" xfId="0" applyFill="1" applyBorder="1" applyAlignment="1">
      <alignment horizontal="left" vertical="center" wrapText="1" indent="2"/>
    </xf>
    <xf numFmtId="0" fontId="0" fillId="0" borderId="4" xfId="0" applyBorder="1" applyAlignment="1">
      <alignment horizontal="left" vertical="center" indent="2"/>
    </xf>
    <xf numFmtId="0" fontId="0" fillId="0" borderId="32" xfId="0" applyBorder="1" applyAlignment="1">
      <alignment horizontal="left" vertical="center" wrapText="1" indent="2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2"/>
  <sheetViews>
    <sheetView tabSelected="1" showWhiteSpace="0" view="pageLayout" zoomScaleNormal="100" workbookViewId="0">
      <selection activeCell="B11" sqref="B11:B15"/>
    </sheetView>
  </sheetViews>
  <sheetFormatPr defaultRowHeight="15" x14ac:dyDescent="0.25"/>
  <cols>
    <col min="1" max="1" width="4.5703125" customWidth="1"/>
    <col min="2" max="2" width="22.140625" customWidth="1"/>
    <col min="3" max="3" width="45.140625" customWidth="1"/>
    <col min="4" max="4" width="35" customWidth="1"/>
    <col min="5" max="5" width="7.5703125" customWidth="1"/>
    <col min="6" max="6" width="8.7109375" customWidth="1"/>
    <col min="7" max="7" width="9.7109375" customWidth="1"/>
    <col min="8" max="8" width="7.85546875" customWidth="1"/>
  </cols>
  <sheetData>
    <row r="1" spans="1:8" x14ac:dyDescent="0.25">
      <c r="A1" s="141" t="s">
        <v>212</v>
      </c>
      <c r="B1" s="141"/>
      <c r="C1" s="141"/>
      <c r="D1" s="141"/>
      <c r="E1" s="141"/>
      <c r="F1" s="141"/>
      <c r="G1" s="141"/>
      <c r="H1" s="141"/>
    </row>
    <row r="2" spans="1:8" x14ac:dyDescent="0.25">
      <c r="A2" s="141" t="s">
        <v>214</v>
      </c>
      <c r="B2" s="141"/>
      <c r="C2" s="141"/>
      <c r="D2" s="141"/>
      <c r="E2" s="141"/>
      <c r="F2" s="141"/>
      <c r="G2" s="141"/>
      <c r="H2" s="141"/>
    </row>
    <row r="3" spans="1:8" ht="15.75" thickBot="1" x14ac:dyDescent="0.3">
      <c r="A3" s="1"/>
      <c r="B3" s="1"/>
      <c r="C3" s="1"/>
      <c r="D3" s="1"/>
      <c r="E3" s="1"/>
      <c r="F3" s="1"/>
      <c r="G3" s="1"/>
      <c r="H3" s="1"/>
    </row>
    <row r="4" spans="1:8" ht="45" customHeight="1" thickBot="1" x14ac:dyDescent="0.3">
      <c r="A4" s="81" t="s">
        <v>1</v>
      </c>
      <c r="B4" s="82" t="s">
        <v>0</v>
      </c>
      <c r="C4" s="83"/>
      <c r="D4" s="83"/>
      <c r="E4" s="83"/>
      <c r="F4" s="83"/>
      <c r="G4" s="83"/>
      <c r="H4" s="84"/>
    </row>
    <row r="5" spans="1:8" ht="15" customHeight="1" x14ac:dyDescent="0.25">
      <c r="A5" s="102">
        <v>1</v>
      </c>
      <c r="B5" s="104" t="s">
        <v>2</v>
      </c>
      <c r="C5" s="119" t="s">
        <v>3</v>
      </c>
      <c r="D5" s="120"/>
      <c r="E5" s="120"/>
      <c r="F5" s="121"/>
      <c r="G5" s="6" t="s">
        <v>4</v>
      </c>
      <c r="H5" s="7">
        <v>508.8</v>
      </c>
    </row>
    <row r="6" spans="1:8" ht="15" customHeight="1" x14ac:dyDescent="0.25">
      <c r="A6" s="103"/>
      <c r="B6" s="105"/>
      <c r="C6" s="122" t="s">
        <v>5</v>
      </c>
      <c r="D6" s="123"/>
      <c r="E6" s="123"/>
      <c r="F6" s="124"/>
      <c r="G6" s="5" t="s">
        <v>4</v>
      </c>
      <c r="H6" s="63">
        <v>1965.9</v>
      </c>
    </row>
    <row r="7" spans="1:8" ht="15" customHeight="1" x14ac:dyDescent="0.25">
      <c r="A7" s="103"/>
      <c r="B7" s="105"/>
      <c r="C7" s="122" t="s">
        <v>6</v>
      </c>
      <c r="D7" s="123"/>
      <c r="E7" s="123"/>
      <c r="F7" s="124"/>
      <c r="G7" s="5" t="s">
        <v>4</v>
      </c>
      <c r="H7" s="63">
        <v>767.5</v>
      </c>
    </row>
    <row r="8" spans="1:8" ht="15" customHeight="1" thickBot="1" x14ac:dyDescent="0.3">
      <c r="A8" s="103"/>
      <c r="B8" s="105"/>
      <c r="C8" s="95" t="s">
        <v>7</v>
      </c>
      <c r="D8" s="125"/>
      <c r="E8" s="125"/>
      <c r="F8" s="126"/>
      <c r="G8" s="11" t="s">
        <v>4</v>
      </c>
      <c r="H8" s="64">
        <v>616.9</v>
      </c>
    </row>
    <row r="9" spans="1:8" ht="15" customHeight="1" thickBot="1" x14ac:dyDescent="0.3">
      <c r="A9" s="103"/>
      <c r="B9" s="89"/>
      <c r="C9" s="91" t="s">
        <v>13</v>
      </c>
      <c r="D9" s="92"/>
      <c r="E9" s="92"/>
      <c r="F9" s="93"/>
      <c r="G9" s="46" t="s">
        <v>4</v>
      </c>
      <c r="H9" s="65">
        <f>H5+H6+H7+H8</f>
        <v>3859.1000000000004</v>
      </c>
    </row>
    <row r="10" spans="1:8" ht="15" customHeight="1" thickBot="1" x14ac:dyDescent="0.3">
      <c r="A10" s="25">
        <v>2</v>
      </c>
      <c r="B10" s="99" t="s">
        <v>8</v>
      </c>
      <c r="C10" s="100"/>
      <c r="D10" s="100"/>
      <c r="E10" s="100"/>
      <c r="F10" s="101"/>
      <c r="G10" s="20" t="s">
        <v>4</v>
      </c>
      <c r="H10" s="30">
        <v>1343.6</v>
      </c>
    </row>
    <row r="11" spans="1:8" ht="15" customHeight="1" x14ac:dyDescent="0.25">
      <c r="A11" s="128">
        <v>3</v>
      </c>
      <c r="B11" s="129" t="s">
        <v>201</v>
      </c>
      <c r="C11" s="112" t="s">
        <v>199</v>
      </c>
      <c r="D11" s="42" t="s">
        <v>40</v>
      </c>
      <c r="E11" s="42" t="s">
        <v>204</v>
      </c>
      <c r="F11" s="3">
        <v>36</v>
      </c>
      <c r="G11" s="42" t="s">
        <v>4</v>
      </c>
      <c r="H11" s="66">
        <v>90.72</v>
      </c>
    </row>
    <row r="12" spans="1:8" x14ac:dyDescent="0.25">
      <c r="A12" s="128"/>
      <c r="B12" s="129"/>
      <c r="C12" s="90"/>
      <c r="D12" s="5" t="s">
        <v>10</v>
      </c>
      <c r="E12" s="42" t="s">
        <v>204</v>
      </c>
      <c r="F12" s="4">
        <v>10</v>
      </c>
      <c r="G12" s="5" t="s">
        <v>4</v>
      </c>
      <c r="H12" s="63">
        <v>20.260000000000002</v>
      </c>
    </row>
    <row r="13" spans="1:8" ht="31.5" customHeight="1" x14ac:dyDescent="0.25">
      <c r="A13" s="128"/>
      <c r="B13" s="129"/>
      <c r="C13" s="90"/>
      <c r="D13" s="5" t="s">
        <v>11</v>
      </c>
      <c r="E13" s="42" t="s">
        <v>204</v>
      </c>
      <c r="F13" s="4">
        <v>13</v>
      </c>
      <c r="G13" s="5" t="s">
        <v>4</v>
      </c>
      <c r="H13" s="63">
        <v>21.37</v>
      </c>
    </row>
    <row r="14" spans="1:8" ht="15" customHeight="1" thickBot="1" x14ac:dyDescent="0.3">
      <c r="A14" s="128"/>
      <c r="B14" s="129"/>
      <c r="C14" s="11" t="s">
        <v>200</v>
      </c>
      <c r="D14" s="11" t="s">
        <v>40</v>
      </c>
      <c r="E14" s="24" t="s">
        <v>204</v>
      </c>
      <c r="F14" s="36">
        <v>44</v>
      </c>
      <c r="G14" s="11" t="s">
        <v>4</v>
      </c>
      <c r="H14" s="64">
        <v>110.88</v>
      </c>
    </row>
    <row r="15" spans="1:8" ht="15.75" thickBot="1" x14ac:dyDescent="0.3">
      <c r="A15" s="128"/>
      <c r="B15" s="130"/>
      <c r="C15" s="91" t="s">
        <v>13</v>
      </c>
      <c r="D15" s="93"/>
      <c r="E15" s="46" t="s">
        <v>204</v>
      </c>
      <c r="F15" s="73">
        <f>F11+F12+F13+F14</f>
        <v>103</v>
      </c>
      <c r="G15" s="46" t="s">
        <v>4</v>
      </c>
      <c r="H15" s="65">
        <f>H11+H12+H13+H14</f>
        <v>243.23</v>
      </c>
    </row>
    <row r="16" spans="1:8" ht="31.5" customHeight="1" x14ac:dyDescent="0.25">
      <c r="A16" s="106">
        <v>4</v>
      </c>
      <c r="B16" s="94" t="s">
        <v>14</v>
      </c>
      <c r="C16" s="94" t="s">
        <v>202</v>
      </c>
      <c r="D16" s="23" t="s">
        <v>41</v>
      </c>
      <c r="E16" s="23" t="s">
        <v>204</v>
      </c>
      <c r="F16" s="61">
        <v>96</v>
      </c>
      <c r="G16" s="6" t="s">
        <v>4</v>
      </c>
      <c r="H16" s="48">
        <f>ROUND(1.48*1.21*F16,2)</f>
        <v>171.92</v>
      </c>
    </row>
    <row r="17" spans="1:8" x14ac:dyDescent="0.25">
      <c r="A17" s="107"/>
      <c r="B17" s="90"/>
      <c r="C17" s="90"/>
      <c r="D17" s="5" t="s">
        <v>10</v>
      </c>
      <c r="E17" s="5" t="s">
        <v>204</v>
      </c>
      <c r="F17" s="37">
        <v>3</v>
      </c>
      <c r="G17" s="5" t="s">
        <v>4</v>
      </c>
      <c r="H17" s="16">
        <f>ROUND(1.16*0.86*F17,2)</f>
        <v>2.99</v>
      </c>
    </row>
    <row r="18" spans="1:8" ht="30.75" customHeight="1" thickBot="1" x14ac:dyDescent="0.3">
      <c r="A18" s="107"/>
      <c r="B18" s="90"/>
      <c r="C18" s="96"/>
      <c r="D18" s="24" t="s">
        <v>11</v>
      </c>
      <c r="E18" s="42" t="s">
        <v>204</v>
      </c>
      <c r="F18" s="39">
        <v>8</v>
      </c>
      <c r="G18" s="11" t="s">
        <v>4</v>
      </c>
      <c r="H18" s="17">
        <f>ROUND((0.78*1.21*4)+(0.6*0.5*4),2)</f>
        <v>4.9800000000000004</v>
      </c>
    </row>
    <row r="19" spans="1:8" ht="15" customHeight="1" thickBot="1" x14ac:dyDescent="0.3">
      <c r="A19" s="108"/>
      <c r="B19" s="95"/>
      <c r="C19" s="97" t="s">
        <v>13</v>
      </c>
      <c r="D19" s="98"/>
      <c r="E19" s="46" t="s">
        <v>204</v>
      </c>
      <c r="F19" s="59">
        <f>F16+F17+F18</f>
        <v>107</v>
      </c>
      <c r="G19" s="46" t="s">
        <v>4</v>
      </c>
      <c r="H19" s="49">
        <f>H16+H17+H18</f>
        <v>179.89</v>
      </c>
    </row>
    <row r="20" spans="1:8" ht="15" customHeight="1" thickBot="1" x14ac:dyDescent="0.3">
      <c r="A20" s="25">
        <v>5</v>
      </c>
      <c r="B20" s="20" t="s">
        <v>18</v>
      </c>
      <c r="C20" s="20" t="s">
        <v>15</v>
      </c>
      <c r="D20" s="20" t="s">
        <v>12</v>
      </c>
      <c r="E20" s="20" t="s">
        <v>204</v>
      </c>
      <c r="F20" s="60">
        <f>F16</f>
        <v>96</v>
      </c>
      <c r="G20" s="20" t="s">
        <v>4</v>
      </c>
      <c r="H20" s="27">
        <f>ROUND(0.4*1.31*F20,2)</f>
        <v>50.3</v>
      </c>
    </row>
    <row r="21" spans="1:8" ht="15" customHeight="1" thickBot="1" x14ac:dyDescent="0.3">
      <c r="A21" s="19">
        <v>6</v>
      </c>
      <c r="B21" s="51" t="s">
        <v>16</v>
      </c>
      <c r="C21" s="51" t="s">
        <v>199</v>
      </c>
      <c r="D21" s="20" t="s">
        <v>12</v>
      </c>
      <c r="E21" s="20" t="s">
        <v>204</v>
      </c>
      <c r="F21" s="60">
        <v>70</v>
      </c>
      <c r="G21" s="20" t="s">
        <v>4</v>
      </c>
      <c r="H21" s="27">
        <f>0.08*2.4*70</f>
        <v>13.44</v>
      </c>
    </row>
    <row r="22" spans="1:8" ht="15" customHeight="1" thickBot="1" x14ac:dyDescent="0.3">
      <c r="A22" s="25">
        <v>7</v>
      </c>
      <c r="B22" s="51" t="s">
        <v>74</v>
      </c>
      <c r="C22" s="51" t="s">
        <v>203</v>
      </c>
      <c r="D22" s="20" t="s">
        <v>12</v>
      </c>
      <c r="E22" s="20" t="s">
        <v>204</v>
      </c>
      <c r="F22" s="60">
        <f>3*16*2+4</f>
        <v>100</v>
      </c>
      <c r="G22" s="20" t="s">
        <v>4</v>
      </c>
      <c r="H22" s="27">
        <f>ROUND(0.08*0.581*5*F22,2)</f>
        <v>23.24</v>
      </c>
    </row>
    <row r="23" spans="1:8" ht="15" customHeight="1" thickBot="1" x14ac:dyDescent="0.3">
      <c r="A23" s="19">
        <v>8</v>
      </c>
      <c r="B23" s="51" t="s">
        <v>17</v>
      </c>
      <c r="C23" s="51" t="s">
        <v>9</v>
      </c>
      <c r="D23" s="21" t="s">
        <v>12</v>
      </c>
      <c r="E23" s="20" t="s">
        <v>204</v>
      </c>
      <c r="F23" s="60">
        <v>198</v>
      </c>
      <c r="G23" s="20" t="s">
        <v>4</v>
      </c>
      <c r="H23" s="27">
        <f>ROUND(0.685*0.385*198,2)</f>
        <v>52.22</v>
      </c>
    </row>
    <row r="24" spans="1:8" ht="32.25" customHeight="1" thickBot="1" x14ac:dyDescent="0.3">
      <c r="A24" s="115">
        <v>9</v>
      </c>
      <c r="B24" s="87" t="s">
        <v>21</v>
      </c>
      <c r="C24" s="6" t="s">
        <v>19</v>
      </c>
      <c r="D24" s="6" t="s">
        <v>41</v>
      </c>
      <c r="E24" s="20" t="s">
        <v>204</v>
      </c>
      <c r="F24" s="41">
        <v>136</v>
      </c>
      <c r="G24" s="6"/>
      <c r="H24" s="7"/>
    </row>
    <row r="25" spans="1:8" ht="33" customHeight="1" thickBot="1" x14ac:dyDescent="0.3">
      <c r="A25" s="110"/>
      <c r="B25" s="88"/>
      <c r="C25" s="5" t="s">
        <v>42</v>
      </c>
      <c r="D25" s="5" t="s">
        <v>41</v>
      </c>
      <c r="E25" s="20" t="s">
        <v>204</v>
      </c>
      <c r="F25" s="4">
        <v>284</v>
      </c>
      <c r="G25" s="5"/>
      <c r="H25" s="63"/>
    </row>
    <row r="26" spans="1:8" ht="46.5" customHeight="1" thickBot="1" x14ac:dyDescent="0.3">
      <c r="A26" s="110"/>
      <c r="B26" s="88"/>
      <c r="C26" s="5" t="s">
        <v>43</v>
      </c>
      <c r="D26" s="5" t="s">
        <v>44</v>
      </c>
      <c r="E26" s="20" t="s">
        <v>204</v>
      </c>
      <c r="F26" s="4">
        <f>515-306</f>
        <v>209</v>
      </c>
      <c r="G26" s="5"/>
      <c r="H26" s="63"/>
    </row>
    <row r="27" spans="1:8" ht="15" customHeight="1" thickBot="1" x14ac:dyDescent="0.3">
      <c r="A27" s="110"/>
      <c r="B27" s="88"/>
      <c r="C27" s="11" t="s">
        <v>45</v>
      </c>
      <c r="D27" s="53" t="s">
        <v>20</v>
      </c>
      <c r="E27" s="20" t="s">
        <v>204</v>
      </c>
      <c r="F27" s="38">
        <v>9</v>
      </c>
      <c r="G27" s="33"/>
      <c r="H27" s="17"/>
    </row>
    <row r="28" spans="1:8" ht="15.75" thickBot="1" x14ac:dyDescent="0.3">
      <c r="A28" s="110"/>
      <c r="B28" s="105"/>
      <c r="C28" s="85" t="s">
        <v>13</v>
      </c>
      <c r="D28" s="86"/>
      <c r="E28" s="20" t="s">
        <v>204</v>
      </c>
      <c r="F28" s="61">
        <f>F24+F25+F26+F27</f>
        <v>638</v>
      </c>
      <c r="G28" s="22"/>
      <c r="H28" s="28"/>
    </row>
    <row r="29" spans="1:8" ht="33" customHeight="1" thickBot="1" x14ac:dyDescent="0.3">
      <c r="A29" s="106">
        <v>10</v>
      </c>
      <c r="B29" s="87" t="s">
        <v>22</v>
      </c>
      <c r="C29" s="6" t="s">
        <v>23</v>
      </c>
      <c r="D29" s="6" t="s">
        <v>24</v>
      </c>
      <c r="E29" s="20" t="s">
        <v>204</v>
      </c>
      <c r="F29" s="41">
        <v>36</v>
      </c>
      <c r="G29" s="6" t="s">
        <v>4</v>
      </c>
      <c r="H29" s="7">
        <f>ROUND(0.55*0.93*F29,2)</f>
        <v>18.41</v>
      </c>
    </row>
    <row r="30" spans="1:8" ht="30" customHeight="1" thickBot="1" x14ac:dyDescent="0.3">
      <c r="A30" s="107"/>
      <c r="B30" s="88"/>
      <c r="C30" s="11" t="s">
        <v>25</v>
      </c>
      <c r="D30" s="11" t="s">
        <v>24</v>
      </c>
      <c r="E30" s="20" t="s">
        <v>204</v>
      </c>
      <c r="F30" s="38">
        <v>32</v>
      </c>
      <c r="G30" s="11" t="s">
        <v>4</v>
      </c>
      <c r="H30" s="64">
        <f>ROUND(0.55*0.93*F30,2)</f>
        <v>16.37</v>
      </c>
    </row>
    <row r="31" spans="1:8" ht="15" customHeight="1" thickBot="1" x14ac:dyDescent="0.3">
      <c r="A31" s="108"/>
      <c r="B31" s="89"/>
      <c r="C31" s="131" t="s">
        <v>13</v>
      </c>
      <c r="D31" s="101"/>
      <c r="E31" s="20" t="s">
        <v>204</v>
      </c>
      <c r="F31" s="60">
        <f>F29+F30</f>
        <v>68</v>
      </c>
      <c r="G31" s="20" t="s">
        <v>4</v>
      </c>
      <c r="H31" s="30">
        <f>H29+H30</f>
        <v>34.78</v>
      </c>
    </row>
    <row r="32" spans="1:8" ht="15" customHeight="1" thickBot="1" x14ac:dyDescent="0.3">
      <c r="A32" s="34">
        <v>11</v>
      </c>
      <c r="B32" s="116" t="s">
        <v>30</v>
      </c>
      <c r="C32" s="117"/>
      <c r="D32" s="118"/>
      <c r="E32" s="72" t="s">
        <v>205</v>
      </c>
      <c r="F32" s="62">
        <v>1</v>
      </c>
      <c r="G32" s="20" t="s">
        <v>4</v>
      </c>
      <c r="H32" s="67">
        <v>13.9</v>
      </c>
    </row>
    <row r="33" spans="1:8" ht="15" customHeight="1" thickBot="1" x14ac:dyDescent="0.3">
      <c r="A33" s="25">
        <v>12</v>
      </c>
      <c r="B33" s="99" t="s">
        <v>27</v>
      </c>
      <c r="C33" s="100"/>
      <c r="D33" s="101"/>
      <c r="E33" s="71" t="s">
        <v>204</v>
      </c>
      <c r="F33" s="26">
        <v>8</v>
      </c>
      <c r="G33" s="26"/>
      <c r="H33" s="29"/>
    </row>
    <row r="34" spans="1:8" ht="15" customHeight="1" thickBot="1" x14ac:dyDescent="0.3">
      <c r="A34" s="40">
        <v>13</v>
      </c>
      <c r="B34" s="104" t="s">
        <v>28</v>
      </c>
      <c r="C34" s="86"/>
      <c r="D34" s="52" t="s">
        <v>26</v>
      </c>
      <c r="E34" s="54" t="s">
        <v>204</v>
      </c>
      <c r="F34" s="74">
        <v>2</v>
      </c>
      <c r="G34" s="52"/>
      <c r="H34" s="77"/>
    </row>
    <row r="35" spans="1:8" ht="15" customHeight="1" x14ac:dyDescent="0.25">
      <c r="A35" s="115">
        <v>14</v>
      </c>
      <c r="B35" s="87" t="s">
        <v>29</v>
      </c>
      <c r="C35" s="145" t="s">
        <v>73</v>
      </c>
      <c r="D35" s="45" t="s">
        <v>31</v>
      </c>
      <c r="E35" s="45" t="s">
        <v>204</v>
      </c>
      <c r="F35" s="41">
        <v>1</v>
      </c>
      <c r="G35" s="45"/>
      <c r="H35" s="31"/>
    </row>
    <row r="36" spans="1:8" ht="15" customHeight="1" x14ac:dyDescent="0.25">
      <c r="A36" s="110"/>
      <c r="B36" s="88"/>
      <c r="C36" s="146"/>
      <c r="D36" s="44" t="s">
        <v>32</v>
      </c>
      <c r="E36" s="44" t="s">
        <v>204</v>
      </c>
      <c r="F36" s="4">
        <v>2</v>
      </c>
      <c r="G36" s="44"/>
      <c r="H36" s="8"/>
    </row>
    <row r="37" spans="1:8" ht="31.5" customHeight="1" x14ac:dyDescent="0.25">
      <c r="A37" s="110"/>
      <c r="B37" s="88"/>
      <c r="C37" s="146"/>
      <c r="D37" s="44" t="s">
        <v>33</v>
      </c>
      <c r="E37" s="44" t="s">
        <v>204</v>
      </c>
      <c r="F37" s="4">
        <v>2</v>
      </c>
      <c r="G37" s="44"/>
      <c r="H37" s="8"/>
    </row>
    <row r="38" spans="1:8" ht="15" customHeight="1" x14ac:dyDescent="0.25">
      <c r="A38" s="110"/>
      <c r="B38" s="88"/>
      <c r="C38" s="147"/>
      <c r="D38" s="44" t="s">
        <v>46</v>
      </c>
      <c r="E38" s="44" t="s">
        <v>204</v>
      </c>
      <c r="F38" s="4">
        <v>2</v>
      </c>
      <c r="G38" s="44"/>
      <c r="H38" s="8"/>
    </row>
    <row r="39" spans="1:8" ht="15" customHeight="1" x14ac:dyDescent="0.25">
      <c r="A39" s="110"/>
      <c r="B39" s="88"/>
      <c r="C39" s="44" t="s">
        <v>34</v>
      </c>
      <c r="D39" s="44" t="s">
        <v>35</v>
      </c>
      <c r="E39" s="44" t="s">
        <v>204</v>
      </c>
      <c r="F39" s="4">
        <v>2</v>
      </c>
      <c r="G39" s="44"/>
      <c r="H39" s="8"/>
    </row>
    <row r="40" spans="1:8" ht="33" customHeight="1" x14ac:dyDescent="0.25">
      <c r="A40" s="110"/>
      <c r="B40" s="88"/>
      <c r="C40" s="44" t="s">
        <v>36</v>
      </c>
      <c r="D40" s="44" t="s">
        <v>37</v>
      </c>
      <c r="E40" s="44" t="s">
        <v>204</v>
      </c>
      <c r="F40" s="4">
        <v>1</v>
      </c>
      <c r="G40" s="44"/>
      <c r="H40" s="8"/>
    </row>
    <row r="41" spans="1:8" x14ac:dyDescent="0.25">
      <c r="A41" s="110"/>
      <c r="B41" s="88"/>
      <c r="C41" s="44" t="s">
        <v>38</v>
      </c>
      <c r="D41" s="44" t="s">
        <v>39</v>
      </c>
      <c r="E41" s="44" t="s">
        <v>204</v>
      </c>
      <c r="F41" s="4">
        <v>1</v>
      </c>
      <c r="G41" s="44"/>
      <c r="H41" s="8"/>
    </row>
    <row r="42" spans="1:8" ht="29.25" customHeight="1" x14ac:dyDescent="0.25">
      <c r="A42" s="110"/>
      <c r="B42" s="88"/>
      <c r="C42" s="44" t="s">
        <v>47</v>
      </c>
      <c r="D42" s="44" t="s">
        <v>48</v>
      </c>
      <c r="E42" s="44" t="s">
        <v>204</v>
      </c>
      <c r="F42" s="4">
        <v>1</v>
      </c>
      <c r="G42" s="44"/>
      <c r="H42" s="8"/>
    </row>
    <row r="43" spans="1:8" ht="32.25" customHeight="1" x14ac:dyDescent="0.25">
      <c r="A43" s="110"/>
      <c r="B43" s="88"/>
      <c r="C43" s="44" t="s">
        <v>49</v>
      </c>
      <c r="D43" s="44" t="s">
        <v>50</v>
      </c>
      <c r="E43" s="44" t="s">
        <v>204</v>
      </c>
      <c r="F43" s="4">
        <v>1</v>
      </c>
      <c r="G43" s="44"/>
      <c r="H43" s="8"/>
    </row>
    <row r="44" spans="1:8" ht="15" customHeight="1" x14ac:dyDescent="0.25">
      <c r="A44" s="110"/>
      <c r="B44" s="88"/>
      <c r="C44" s="44" t="s">
        <v>51</v>
      </c>
      <c r="D44" s="44" t="s">
        <v>52</v>
      </c>
      <c r="E44" s="44" t="s">
        <v>204</v>
      </c>
      <c r="F44" s="4">
        <v>1</v>
      </c>
      <c r="G44" s="44"/>
      <c r="H44" s="8"/>
    </row>
    <row r="45" spans="1:8" ht="15" customHeight="1" x14ac:dyDescent="0.25">
      <c r="A45" s="110"/>
      <c r="B45" s="88"/>
      <c r="C45" s="44" t="s">
        <v>53</v>
      </c>
      <c r="D45" s="44" t="s">
        <v>54</v>
      </c>
      <c r="E45" s="44" t="s">
        <v>204</v>
      </c>
      <c r="F45" s="4">
        <v>1</v>
      </c>
      <c r="G45" s="44"/>
      <c r="H45" s="8"/>
    </row>
    <row r="46" spans="1:8" ht="29.25" customHeight="1" x14ac:dyDescent="0.25">
      <c r="A46" s="110"/>
      <c r="B46" s="88"/>
      <c r="C46" s="44" t="s">
        <v>57</v>
      </c>
      <c r="D46" s="44" t="s">
        <v>58</v>
      </c>
      <c r="E46" s="44" t="s">
        <v>204</v>
      </c>
      <c r="F46" s="4">
        <v>1</v>
      </c>
      <c r="G46" s="44"/>
      <c r="H46" s="8"/>
    </row>
    <row r="47" spans="1:8" ht="30" customHeight="1" x14ac:dyDescent="0.25">
      <c r="A47" s="110"/>
      <c r="B47" s="88"/>
      <c r="C47" s="44" t="s">
        <v>55</v>
      </c>
      <c r="D47" s="44" t="s">
        <v>56</v>
      </c>
      <c r="E47" s="44" t="s">
        <v>204</v>
      </c>
      <c r="F47" s="4">
        <v>1</v>
      </c>
      <c r="G47" s="44"/>
      <c r="H47" s="8"/>
    </row>
    <row r="48" spans="1:8" ht="15" customHeight="1" x14ac:dyDescent="0.25">
      <c r="A48" s="110"/>
      <c r="B48" s="88"/>
      <c r="C48" s="44" t="s">
        <v>59</v>
      </c>
      <c r="D48" s="44" t="s">
        <v>60</v>
      </c>
      <c r="E48" s="44" t="s">
        <v>204</v>
      </c>
      <c r="F48" s="4">
        <v>6</v>
      </c>
      <c r="G48" s="44"/>
      <c r="H48" s="8"/>
    </row>
    <row r="49" spans="1:8" ht="15" customHeight="1" x14ac:dyDescent="0.25">
      <c r="A49" s="110"/>
      <c r="B49" s="88"/>
      <c r="C49" s="90" t="s">
        <v>61</v>
      </c>
      <c r="D49" s="44" t="s">
        <v>62</v>
      </c>
      <c r="E49" s="44" t="s">
        <v>204</v>
      </c>
      <c r="F49" s="4">
        <v>2</v>
      </c>
      <c r="G49" s="44"/>
      <c r="H49" s="8"/>
    </row>
    <row r="50" spans="1:8" ht="15" customHeight="1" x14ac:dyDescent="0.25">
      <c r="A50" s="110"/>
      <c r="B50" s="88"/>
      <c r="C50" s="90"/>
      <c r="D50" s="44" t="s">
        <v>63</v>
      </c>
      <c r="E50" s="44" t="s">
        <v>204</v>
      </c>
      <c r="F50" s="4">
        <v>5</v>
      </c>
      <c r="G50" s="35"/>
      <c r="H50" s="55"/>
    </row>
    <row r="51" spans="1:8" ht="15" customHeight="1" x14ac:dyDescent="0.25">
      <c r="A51" s="110"/>
      <c r="B51" s="88"/>
      <c r="C51" s="90"/>
      <c r="D51" s="44" t="s">
        <v>64</v>
      </c>
      <c r="E51" s="44" t="s">
        <v>204</v>
      </c>
      <c r="F51" s="4">
        <v>7</v>
      </c>
      <c r="G51" s="35"/>
      <c r="H51" s="55"/>
    </row>
    <row r="52" spans="1:8" ht="15" customHeight="1" x14ac:dyDescent="0.25">
      <c r="A52" s="110"/>
      <c r="B52" s="88"/>
      <c r="C52" s="90"/>
      <c r="D52" s="44" t="s">
        <v>65</v>
      </c>
      <c r="E52" s="44" t="s">
        <v>204</v>
      </c>
      <c r="F52" s="4">
        <v>3</v>
      </c>
      <c r="G52" s="35"/>
      <c r="H52" s="55"/>
    </row>
    <row r="53" spans="1:8" ht="15" customHeight="1" x14ac:dyDescent="0.25">
      <c r="A53" s="110"/>
      <c r="B53" s="88"/>
      <c r="C53" s="90"/>
      <c r="D53" s="44" t="s">
        <v>66</v>
      </c>
      <c r="E53" s="44" t="s">
        <v>204</v>
      </c>
      <c r="F53" s="4">
        <v>2</v>
      </c>
      <c r="G53" s="35"/>
      <c r="H53" s="55"/>
    </row>
    <row r="54" spans="1:8" ht="15" customHeight="1" x14ac:dyDescent="0.25">
      <c r="A54" s="110"/>
      <c r="B54" s="88"/>
      <c r="C54" s="90"/>
      <c r="D54" s="44" t="s">
        <v>67</v>
      </c>
      <c r="E54" s="44" t="s">
        <v>204</v>
      </c>
      <c r="F54" s="4">
        <v>3</v>
      </c>
      <c r="G54" s="35"/>
      <c r="H54" s="55"/>
    </row>
    <row r="55" spans="1:8" ht="15" customHeight="1" x14ac:dyDescent="0.25">
      <c r="A55" s="110"/>
      <c r="B55" s="88"/>
      <c r="C55" s="90"/>
      <c r="D55" s="44" t="s">
        <v>68</v>
      </c>
      <c r="E55" s="44" t="s">
        <v>204</v>
      </c>
      <c r="F55" s="4">
        <v>13</v>
      </c>
      <c r="G55" s="35"/>
      <c r="H55" s="55"/>
    </row>
    <row r="56" spans="1:8" ht="15" customHeight="1" x14ac:dyDescent="0.25">
      <c r="A56" s="110"/>
      <c r="B56" s="88"/>
      <c r="C56" s="90"/>
      <c r="D56" s="44" t="s">
        <v>69</v>
      </c>
      <c r="E56" s="44" t="s">
        <v>204</v>
      </c>
      <c r="F56" s="4">
        <v>9</v>
      </c>
      <c r="G56" s="35"/>
      <c r="H56" s="55"/>
    </row>
    <row r="57" spans="1:8" ht="15" customHeight="1" x14ac:dyDescent="0.25">
      <c r="A57" s="110"/>
      <c r="B57" s="88"/>
      <c r="C57" s="96" t="s">
        <v>70</v>
      </c>
      <c r="D57" s="44" t="s">
        <v>65</v>
      </c>
      <c r="E57" s="44" t="s">
        <v>204</v>
      </c>
      <c r="F57" s="4">
        <v>1</v>
      </c>
      <c r="G57" s="35"/>
      <c r="H57" s="55"/>
    </row>
    <row r="58" spans="1:8" ht="15" customHeight="1" x14ac:dyDescent="0.25">
      <c r="A58" s="110"/>
      <c r="B58" s="88"/>
      <c r="C58" s="88"/>
      <c r="D58" s="44" t="s">
        <v>66</v>
      </c>
      <c r="E58" s="44" t="s">
        <v>204</v>
      </c>
      <c r="F58" s="4">
        <v>1</v>
      </c>
      <c r="G58" s="35"/>
      <c r="H58" s="55"/>
    </row>
    <row r="59" spans="1:8" ht="15" customHeight="1" x14ac:dyDescent="0.25">
      <c r="A59" s="110"/>
      <c r="B59" s="88"/>
      <c r="C59" s="112"/>
      <c r="D59" s="44" t="s">
        <v>67</v>
      </c>
      <c r="E59" s="44" t="s">
        <v>204</v>
      </c>
      <c r="F59" s="4">
        <v>1</v>
      </c>
      <c r="G59" s="35"/>
      <c r="H59" s="55"/>
    </row>
    <row r="60" spans="1:8" ht="15" customHeight="1" x14ac:dyDescent="0.25">
      <c r="A60" s="110"/>
      <c r="B60" s="88"/>
      <c r="C60" s="44" t="s">
        <v>71</v>
      </c>
      <c r="D60" s="44" t="s">
        <v>67</v>
      </c>
      <c r="E60" s="44" t="s">
        <v>204</v>
      </c>
      <c r="F60" s="4">
        <v>2</v>
      </c>
      <c r="G60" s="35"/>
      <c r="H60" s="55"/>
    </row>
    <row r="61" spans="1:8" ht="15" customHeight="1" thickBot="1" x14ac:dyDescent="0.3">
      <c r="A61" s="111"/>
      <c r="B61" s="109"/>
      <c r="C61" s="69" t="s">
        <v>72</v>
      </c>
      <c r="D61" s="69" t="s">
        <v>65</v>
      </c>
      <c r="E61" s="69" t="s">
        <v>204</v>
      </c>
      <c r="F61" s="57">
        <v>1</v>
      </c>
      <c r="G61" s="56"/>
      <c r="H61" s="58"/>
    </row>
    <row r="62" spans="1:8" ht="15" customHeight="1" x14ac:dyDescent="0.25">
      <c r="A62" s="150">
        <v>15</v>
      </c>
      <c r="B62" s="129" t="s">
        <v>75</v>
      </c>
      <c r="C62" s="112" t="s">
        <v>76</v>
      </c>
      <c r="D62" s="47" t="s">
        <v>77</v>
      </c>
      <c r="E62" s="47" t="s">
        <v>206</v>
      </c>
      <c r="F62" s="3">
        <v>330</v>
      </c>
      <c r="G62" s="47"/>
      <c r="H62" s="76"/>
    </row>
    <row r="63" spans="1:8" ht="15" customHeight="1" x14ac:dyDescent="0.25">
      <c r="A63" s="150"/>
      <c r="B63" s="129"/>
      <c r="C63" s="90"/>
      <c r="D63" s="44" t="s">
        <v>78</v>
      </c>
      <c r="E63" s="44" t="s">
        <v>206</v>
      </c>
      <c r="F63" s="4">
        <v>1650</v>
      </c>
      <c r="G63" s="44"/>
      <c r="H63" s="8"/>
    </row>
    <row r="64" spans="1:8" ht="15" customHeight="1" x14ac:dyDescent="0.25">
      <c r="A64" s="150"/>
      <c r="B64" s="129"/>
      <c r="C64" s="90"/>
      <c r="D64" s="44" t="s">
        <v>79</v>
      </c>
      <c r="E64" s="44" t="s">
        <v>206</v>
      </c>
      <c r="F64" s="4">
        <v>1960</v>
      </c>
      <c r="G64" s="44"/>
      <c r="H64" s="8"/>
    </row>
    <row r="65" spans="1:8" ht="15" customHeight="1" x14ac:dyDescent="0.25">
      <c r="A65" s="150"/>
      <c r="B65" s="129"/>
      <c r="C65" s="90"/>
      <c r="D65" s="44" t="s">
        <v>80</v>
      </c>
      <c r="E65" s="44" t="s">
        <v>206</v>
      </c>
      <c r="F65" s="4">
        <v>255</v>
      </c>
      <c r="G65" s="44"/>
      <c r="H65" s="8"/>
    </row>
    <row r="66" spans="1:8" ht="15" customHeight="1" x14ac:dyDescent="0.25">
      <c r="A66" s="150"/>
      <c r="B66" s="129"/>
      <c r="C66" s="90"/>
      <c r="D66" s="44" t="s">
        <v>81</v>
      </c>
      <c r="E66" s="44" t="s">
        <v>206</v>
      </c>
      <c r="F66" s="4">
        <v>115</v>
      </c>
      <c r="G66" s="44"/>
      <c r="H66" s="8"/>
    </row>
    <row r="67" spans="1:8" ht="15" customHeight="1" x14ac:dyDescent="0.25">
      <c r="A67" s="150"/>
      <c r="B67" s="129"/>
      <c r="C67" s="90"/>
      <c r="D67" s="44" t="s">
        <v>82</v>
      </c>
      <c r="E67" s="44" t="s">
        <v>206</v>
      </c>
      <c r="F67" s="4">
        <v>120</v>
      </c>
      <c r="G67" s="44"/>
      <c r="H67" s="8"/>
    </row>
    <row r="68" spans="1:8" ht="15" customHeight="1" x14ac:dyDescent="0.25">
      <c r="A68" s="150"/>
      <c r="B68" s="129"/>
      <c r="C68" s="90"/>
      <c r="D68" s="44" t="s">
        <v>83</v>
      </c>
      <c r="E68" s="44" t="s">
        <v>206</v>
      </c>
      <c r="F68" s="4">
        <v>20</v>
      </c>
      <c r="G68" s="44"/>
      <c r="H68" s="8"/>
    </row>
    <row r="69" spans="1:8" ht="15" customHeight="1" x14ac:dyDescent="0.25">
      <c r="A69" s="150"/>
      <c r="B69" s="129"/>
      <c r="C69" s="90"/>
      <c r="D69" s="44" t="s">
        <v>84</v>
      </c>
      <c r="E69" s="44" t="s">
        <v>206</v>
      </c>
      <c r="F69" s="4">
        <v>240</v>
      </c>
      <c r="G69" s="44"/>
      <c r="H69" s="8"/>
    </row>
    <row r="70" spans="1:8" ht="15" customHeight="1" x14ac:dyDescent="0.25">
      <c r="A70" s="150"/>
      <c r="B70" s="129"/>
      <c r="C70" s="90"/>
      <c r="D70" s="44" t="s">
        <v>85</v>
      </c>
      <c r="E70" s="44" t="s">
        <v>206</v>
      </c>
      <c r="F70" s="4">
        <v>30</v>
      </c>
      <c r="G70" s="44"/>
      <c r="H70" s="8"/>
    </row>
    <row r="71" spans="1:8" ht="15" customHeight="1" x14ac:dyDescent="0.25">
      <c r="A71" s="150"/>
      <c r="B71" s="129"/>
      <c r="C71" s="90"/>
      <c r="D71" s="44" t="s">
        <v>86</v>
      </c>
      <c r="E71" s="44" t="s">
        <v>206</v>
      </c>
      <c r="F71" s="4">
        <v>36</v>
      </c>
      <c r="G71" s="44"/>
      <c r="H71" s="8"/>
    </row>
    <row r="72" spans="1:8" ht="15" customHeight="1" x14ac:dyDescent="0.25">
      <c r="A72" s="150"/>
      <c r="B72" s="129"/>
      <c r="C72" s="90" t="s">
        <v>61</v>
      </c>
      <c r="D72" s="44" t="s">
        <v>77</v>
      </c>
      <c r="E72" s="44" t="s">
        <v>204</v>
      </c>
      <c r="F72" s="4">
        <v>100</v>
      </c>
      <c r="G72" s="44"/>
      <c r="H72" s="8"/>
    </row>
    <row r="73" spans="1:8" ht="15" customHeight="1" x14ac:dyDescent="0.25">
      <c r="A73" s="150"/>
      <c r="B73" s="129"/>
      <c r="C73" s="90"/>
      <c r="D73" s="44" t="s">
        <v>78</v>
      </c>
      <c r="E73" s="44" t="s">
        <v>204</v>
      </c>
      <c r="F73" s="4">
        <v>636</v>
      </c>
      <c r="G73" s="44"/>
      <c r="H73" s="8"/>
    </row>
    <row r="74" spans="1:8" ht="15" customHeight="1" x14ac:dyDescent="0.25">
      <c r="A74" s="150"/>
      <c r="B74" s="129"/>
      <c r="C74" s="90"/>
      <c r="D74" s="44" t="s">
        <v>79</v>
      </c>
      <c r="E74" s="44" t="s">
        <v>204</v>
      </c>
      <c r="F74" s="4">
        <v>60</v>
      </c>
      <c r="G74" s="44"/>
      <c r="H74" s="8"/>
    </row>
    <row r="75" spans="1:8" ht="15" customHeight="1" x14ac:dyDescent="0.25">
      <c r="A75" s="150"/>
      <c r="B75" s="129"/>
      <c r="C75" s="90"/>
      <c r="D75" s="44" t="s">
        <v>80</v>
      </c>
      <c r="E75" s="44" t="s">
        <v>204</v>
      </c>
      <c r="F75" s="4">
        <v>2</v>
      </c>
      <c r="G75" s="44"/>
      <c r="H75" s="8"/>
    </row>
    <row r="76" spans="1:8" ht="15" customHeight="1" x14ac:dyDescent="0.25">
      <c r="A76" s="150"/>
      <c r="B76" s="129"/>
      <c r="C76" s="90"/>
      <c r="D76" s="44" t="s">
        <v>81</v>
      </c>
      <c r="E76" s="44" t="s">
        <v>204</v>
      </c>
      <c r="F76" s="4">
        <v>6</v>
      </c>
      <c r="G76" s="44"/>
      <c r="H76" s="8"/>
    </row>
    <row r="77" spans="1:8" ht="15" customHeight="1" x14ac:dyDescent="0.25">
      <c r="A77" s="150"/>
      <c r="B77" s="129"/>
      <c r="C77" s="90"/>
      <c r="D77" s="44" t="s">
        <v>87</v>
      </c>
      <c r="E77" s="44" t="s">
        <v>204</v>
      </c>
      <c r="F77" s="4">
        <v>8</v>
      </c>
      <c r="G77" s="44"/>
      <c r="H77" s="8"/>
    </row>
    <row r="78" spans="1:8" ht="15" customHeight="1" x14ac:dyDescent="0.25">
      <c r="A78" s="150"/>
      <c r="B78" s="129"/>
      <c r="C78" s="96"/>
      <c r="D78" s="50" t="s">
        <v>88</v>
      </c>
      <c r="E78" s="44" t="s">
        <v>204</v>
      </c>
      <c r="F78" s="36">
        <v>4</v>
      </c>
      <c r="G78" s="50"/>
      <c r="H78" s="12"/>
    </row>
    <row r="79" spans="1:8" ht="15" customHeight="1" x14ac:dyDescent="0.25">
      <c r="A79" s="150"/>
      <c r="B79" s="129"/>
      <c r="C79" s="44" t="s">
        <v>89</v>
      </c>
      <c r="D79" s="44" t="s">
        <v>88</v>
      </c>
      <c r="E79" s="44" t="s">
        <v>204</v>
      </c>
      <c r="F79" s="4">
        <v>2</v>
      </c>
      <c r="G79" s="44"/>
      <c r="H79" s="8"/>
    </row>
    <row r="80" spans="1:8" ht="15" customHeight="1" x14ac:dyDescent="0.25">
      <c r="A80" s="150"/>
      <c r="B80" s="129"/>
      <c r="C80" s="148" t="s">
        <v>90</v>
      </c>
      <c r="D80" s="44" t="s">
        <v>78</v>
      </c>
      <c r="E80" s="44" t="s">
        <v>204</v>
      </c>
      <c r="F80" s="37">
        <v>16</v>
      </c>
      <c r="G80" s="2"/>
      <c r="H80" s="13"/>
    </row>
    <row r="81" spans="1:8" ht="15" customHeight="1" x14ac:dyDescent="0.25">
      <c r="A81" s="150"/>
      <c r="B81" s="129"/>
      <c r="C81" s="148"/>
      <c r="D81" s="44" t="s">
        <v>79</v>
      </c>
      <c r="E81" s="44" t="s">
        <v>204</v>
      </c>
      <c r="F81" s="37">
        <v>25</v>
      </c>
      <c r="G81" s="2"/>
      <c r="H81" s="13"/>
    </row>
    <row r="82" spans="1:8" ht="15" customHeight="1" x14ac:dyDescent="0.25">
      <c r="A82" s="150"/>
      <c r="B82" s="129"/>
      <c r="C82" s="44" t="s">
        <v>121</v>
      </c>
      <c r="D82" s="44" t="s">
        <v>77</v>
      </c>
      <c r="E82" s="44" t="s">
        <v>204</v>
      </c>
      <c r="F82" s="4">
        <v>6</v>
      </c>
      <c r="G82" s="44"/>
      <c r="H82" s="8"/>
    </row>
    <row r="83" spans="1:8" ht="15" customHeight="1" x14ac:dyDescent="0.25">
      <c r="A83" s="150"/>
      <c r="B83" s="129"/>
      <c r="C83" s="90" t="s">
        <v>91</v>
      </c>
      <c r="D83" s="44" t="s">
        <v>78</v>
      </c>
      <c r="E83" s="44" t="s">
        <v>204</v>
      </c>
      <c r="F83" s="4">
        <v>16</v>
      </c>
      <c r="G83" s="44"/>
      <c r="H83" s="8"/>
    </row>
    <row r="84" spans="1:8" ht="15" customHeight="1" x14ac:dyDescent="0.25">
      <c r="A84" s="150"/>
      <c r="B84" s="129"/>
      <c r="C84" s="90"/>
      <c r="D84" s="44" t="s">
        <v>79</v>
      </c>
      <c r="E84" s="44" t="s">
        <v>204</v>
      </c>
      <c r="F84" s="4">
        <v>25</v>
      </c>
      <c r="G84" s="44"/>
      <c r="H84" s="8"/>
    </row>
    <row r="85" spans="1:8" ht="31.5" customHeight="1" thickBot="1" x14ac:dyDescent="0.3">
      <c r="A85" s="150"/>
      <c r="B85" s="149"/>
      <c r="C85" s="69" t="s">
        <v>92</v>
      </c>
      <c r="D85" s="69" t="s">
        <v>78</v>
      </c>
      <c r="E85" s="69" t="s">
        <v>204</v>
      </c>
      <c r="F85" s="57">
        <v>592</v>
      </c>
      <c r="G85" s="69"/>
      <c r="H85" s="10"/>
    </row>
    <row r="86" spans="1:8" ht="45.75" customHeight="1" x14ac:dyDescent="0.25">
      <c r="A86" s="106">
        <v>16</v>
      </c>
      <c r="B86" s="112" t="s">
        <v>93</v>
      </c>
      <c r="C86" s="47" t="s">
        <v>122</v>
      </c>
      <c r="D86" s="47" t="s">
        <v>94</v>
      </c>
      <c r="E86" s="47" t="s">
        <v>204</v>
      </c>
      <c r="F86" s="3">
        <v>2</v>
      </c>
      <c r="G86" s="47"/>
      <c r="H86" s="76"/>
    </row>
    <row r="87" spans="1:8" ht="29.25" customHeight="1" x14ac:dyDescent="0.25">
      <c r="A87" s="107"/>
      <c r="B87" s="90"/>
      <c r="C87" s="44" t="s">
        <v>95</v>
      </c>
      <c r="D87" s="44" t="s">
        <v>96</v>
      </c>
      <c r="E87" s="44" t="s">
        <v>204</v>
      </c>
      <c r="F87" s="4">
        <v>4</v>
      </c>
      <c r="G87" s="44"/>
      <c r="H87" s="8"/>
    </row>
    <row r="88" spans="1:8" ht="33" customHeight="1" x14ac:dyDescent="0.25">
      <c r="A88" s="107"/>
      <c r="B88" s="90"/>
      <c r="C88" s="44" t="s">
        <v>97</v>
      </c>
      <c r="D88" s="44" t="s">
        <v>96</v>
      </c>
      <c r="E88" s="44" t="s">
        <v>204</v>
      </c>
      <c r="F88" s="37">
        <v>2</v>
      </c>
      <c r="G88" s="2"/>
      <c r="H88" s="13"/>
    </row>
    <row r="89" spans="1:8" ht="31.5" customHeight="1" x14ac:dyDescent="0.25">
      <c r="A89" s="107"/>
      <c r="B89" s="90"/>
      <c r="C89" s="44" t="s">
        <v>98</v>
      </c>
      <c r="D89" s="44" t="s">
        <v>99</v>
      </c>
      <c r="E89" s="44" t="s">
        <v>204</v>
      </c>
      <c r="F89" s="37">
        <v>2</v>
      </c>
      <c r="G89" s="2"/>
      <c r="H89" s="13"/>
    </row>
    <row r="90" spans="1:8" x14ac:dyDescent="0.25">
      <c r="A90" s="107"/>
      <c r="B90" s="90"/>
      <c r="C90" s="138" t="s">
        <v>101</v>
      </c>
      <c r="D90" s="68" t="s">
        <v>100</v>
      </c>
      <c r="E90" s="44" t="s">
        <v>204</v>
      </c>
      <c r="F90" s="37">
        <v>2</v>
      </c>
      <c r="G90" s="2"/>
      <c r="H90" s="13"/>
    </row>
    <row r="91" spans="1:8" x14ac:dyDescent="0.25">
      <c r="A91" s="107"/>
      <c r="B91" s="90"/>
      <c r="C91" s="138"/>
      <c r="D91" s="68" t="s">
        <v>102</v>
      </c>
      <c r="E91" s="44" t="s">
        <v>204</v>
      </c>
      <c r="F91" s="37">
        <v>8</v>
      </c>
      <c r="G91" s="2"/>
      <c r="H91" s="13"/>
    </row>
    <row r="92" spans="1:8" ht="30.75" customHeight="1" x14ac:dyDescent="0.25">
      <c r="A92" s="107"/>
      <c r="B92" s="90"/>
      <c r="C92" s="44" t="s">
        <v>104</v>
      </c>
      <c r="D92" s="68" t="s">
        <v>103</v>
      </c>
      <c r="E92" s="44" t="s">
        <v>204</v>
      </c>
      <c r="F92" s="18">
        <v>72</v>
      </c>
      <c r="G92" s="2"/>
      <c r="H92" s="13"/>
    </row>
    <row r="93" spans="1:8" x14ac:dyDescent="0.25">
      <c r="A93" s="107"/>
      <c r="B93" s="90"/>
      <c r="C93" s="90" t="s">
        <v>105</v>
      </c>
      <c r="D93" s="68" t="s">
        <v>106</v>
      </c>
      <c r="E93" s="44" t="s">
        <v>206</v>
      </c>
      <c r="F93" s="37">
        <v>10</v>
      </c>
      <c r="G93" s="2"/>
      <c r="H93" s="13"/>
    </row>
    <row r="94" spans="1:8" x14ac:dyDescent="0.25">
      <c r="A94" s="107"/>
      <c r="B94" s="90"/>
      <c r="C94" s="90"/>
      <c r="D94" s="68" t="s">
        <v>107</v>
      </c>
      <c r="E94" s="44" t="s">
        <v>206</v>
      </c>
      <c r="F94" s="37">
        <v>54</v>
      </c>
      <c r="G94" s="2"/>
      <c r="H94" s="13"/>
    </row>
    <row r="95" spans="1:8" x14ac:dyDescent="0.25">
      <c r="A95" s="107"/>
      <c r="B95" s="90"/>
      <c r="C95" s="90"/>
      <c r="D95" s="68" t="s">
        <v>108</v>
      </c>
      <c r="E95" s="44" t="s">
        <v>206</v>
      </c>
      <c r="F95" s="37">
        <v>2</v>
      </c>
      <c r="G95" s="2"/>
      <c r="H95" s="13"/>
    </row>
    <row r="96" spans="1:8" x14ac:dyDescent="0.25">
      <c r="A96" s="107"/>
      <c r="B96" s="90"/>
      <c r="C96" s="90"/>
      <c r="D96" s="68" t="s">
        <v>109</v>
      </c>
      <c r="E96" s="44" t="s">
        <v>206</v>
      </c>
      <c r="F96" s="37">
        <v>65</v>
      </c>
      <c r="G96" s="2"/>
      <c r="H96" s="13"/>
    </row>
    <row r="97" spans="1:8" x14ac:dyDescent="0.25">
      <c r="A97" s="107"/>
      <c r="B97" s="90"/>
      <c r="C97" s="90"/>
      <c r="D97" s="68" t="s">
        <v>110</v>
      </c>
      <c r="E97" s="44" t="s">
        <v>206</v>
      </c>
      <c r="F97" s="37">
        <v>3</v>
      </c>
      <c r="G97" s="2"/>
      <c r="H97" s="13"/>
    </row>
    <row r="98" spans="1:8" x14ac:dyDescent="0.25">
      <c r="A98" s="107"/>
      <c r="B98" s="90"/>
      <c r="C98" s="90"/>
      <c r="D98" s="68" t="s">
        <v>111</v>
      </c>
      <c r="E98" s="44" t="s">
        <v>206</v>
      </c>
      <c r="F98" s="37">
        <v>5</v>
      </c>
      <c r="G98" s="2"/>
      <c r="H98" s="13"/>
    </row>
    <row r="99" spans="1:8" x14ac:dyDescent="0.25">
      <c r="A99" s="107"/>
      <c r="B99" s="90"/>
      <c r="C99" s="90"/>
      <c r="D99" s="68" t="s">
        <v>100</v>
      </c>
      <c r="E99" s="44" t="s">
        <v>206</v>
      </c>
      <c r="F99" s="37">
        <v>2</v>
      </c>
      <c r="G99" s="2"/>
      <c r="H99" s="13"/>
    </row>
    <row r="100" spans="1:8" ht="15.75" thickBot="1" x14ac:dyDescent="0.3">
      <c r="A100" s="108"/>
      <c r="B100" s="127"/>
      <c r="C100" s="127"/>
      <c r="D100" s="14" t="s">
        <v>102</v>
      </c>
      <c r="E100" s="69" t="s">
        <v>206</v>
      </c>
      <c r="F100" s="43">
        <v>10</v>
      </c>
      <c r="G100" s="32"/>
      <c r="H100" s="15"/>
    </row>
    <row r="101" spans="1:8" ht="29.25" customHeight="1" x14ac:dyDescent="0.25">
      <c r="A101" s="135">
        <v>17</v>
      </c>
      <c r="B101" s="132" t="s">
        <v>112</v>
      </c>
      <c r="C101" s="47" t="s">
        <v>113</v>
      </c>
      <c r="D101" s="47" t="s">
        <v>114</v>
      </c>
      <c r="E101" s="47" t="s">
        <v>204</v>
      </c>
      <c r="F101" s="3">
        <v>30</v>
      </c>
      <c r="G101" s="47"/>
      <c r="H101" s="76"/>
    </row>
    <row r="102" spans="1:8" x14ac:dyDescent="0.25">
      <c r="A102" s="136"/>
      <c r="B102" s="133"/>
      <c r="C102" s="44" t="s">
        <v>115</v>
      </c>
      <c r="D102" s="44" t="s">
        <v>116</v>
      </c>
      <c r="E102" s="44" t="s">
        <v>204</v>
      </c>
      <c r="F102" s="4">
        <v>2</v>
      </c>
      <c r="G102" s="44"/>
      <c r="H102" s="8"/>
    </row>
    <row r="103" spans="1:8" ht="15" customHeight="1" thickBot="1" x14ac:dyDescent="0.3">
      <c r="A103" s="136"/>
      <c r="B103" s="133"/>
      <c r="C103" s="44" t="s">
        <v>117</v>
      </c>
      <c r="D103" s="44" t="s">
        <v>116</v>
      </c>
      <c r="E103" s="47" t="s">
        <v>204</v>
      </c>
      <c r="F103" s="4">
        <v>2</v>
      </c>
      <c r="G103" s="44"/>
      <c r="H103" s="8"/>
    </row>
    <row r="104" spans="1:8" ht="15" customHeight="1" thickBot="1" x14ac:dyDescent="0.3">
      <c r="A104" s="137"/>
      <c r="B104" s="134"/>
      <c r="C104" s="69" t="s">
        <v>118</v>
      </c>
      <c r="D104" s="69"/>
      <c r="E104" s="20" t="s">
        <v>204</v>
      </c>
      <c r="F104" s="57"/>
      <c r="G104" s="69"/>
      <c r="H104" s="10"/>
    </row>
    <row r="105" spans="1:8" ht="15" customHeight="1" x14ac:dyDescent="0.25">
      <c r="A105" s="115">
        <v>18</v>
      </c>
      <c r="B105" s="142" t="s">
        <v>120</v>
      </c>
      <c r="C105" s="94" t="s">
        <v>123</v>
      </c>
      <c r="D105" s="45" t="s">
        <v>128</v>
      </c>
      <c r="E105" s="45" t="s">
        <v>204</v>
      </c>
      <c r="F105" s="41">
        <v>2</v>
      </c>
      <c r="G105" s="45"/>
      <c r="H105" s="31"/>
    </row>
    <row r="106" spans="1:8" ht="15" customHeight="1" x14ac:dyDescent="0.25">
      <c r="A106" s="110"/>
      <c r="B106" s="143"/>
      <c r="C106" s="90"/>
      <c r="D106" s="44" t="s">
        <v>124</v>
      </c>
      <c r="E106" s="44" t="s">
        <v>204</v>
      </c>
      <c r="F106" s="4">
        <v>2</v>
      </c>
      <c r="G106" s="44"/>
      <c r="H106" s="8"/>
    </row>
    <row r="107" spans="1:8" ht="15" customHeight="1" x14ac:dyDescent="0.25">
      <c r="A107" s="110"/>
      <c r="B107" s="143"/>
      <c r="C107" s="90"/>
      <c r="D107" s="44" t="s">
        <v>125</v>
      </c>
      <c r="E107" s="44" t="s">
        <v>204</v>
      </c>
      <c r="F107" s="4">
        <v>2</v>
      </c>
      <c r="G107" s="44"/>
      <c r="H107" s="8"/>
    </row>
    <row r="108" spans="1:8" ht="15" customHeight="1" x14ac:dyDescent="0.25">
      <c r="A108" s="110"/>
      <c r="B108" s="143"/>
      <c r="C108" s="44" t="s">
        <v>126</v>
      </c>
      <c r="D108" s="44" t="s">
        <v>124</v>
      </c>
      <c r="E108" s="44" t="s">
        <v>204</v>
      </c>
      <c r="F108" s="4">
        <v>2</v>
      </c>
      <c r="G108" s="44"/>
      <c r="H108" s="8"/>
    </row>
    <row r="109" spans="1:8" ht="30" x14ac:dyDescent="0.25">
      <c r="A109" s="110"/>
      <c r="B109" s="143"/>
      <c r="C109" s="44" t="s">
        <v>127</v>
      </c>
      <c r="D109" s="44" t="s">
        <v>124</v>
      </c>
      <c r="E109" s="44" t="s">
        <v>204</v>
      </c>
      <c r="F109" s="4">
        <v>2</v>
      </c>
      <c r="G109" s="44"/>
      <c r="H109" s="8"/>
    </row>
    <row r="110" spans="1:8" ht="15" customHeight="1" x14ac:dyDescent="0.25">
      <c r="A110" s="110"/>
      <c r="B110" s="143"/>
      <c r="C110" s="90" t="s">
        <v>76</v>
      </c>
      <c r="D110" s="44" t="s">
        <v>128</v>
      </c>
      <c r="E110" s="44" t="s">
        <v>206</v>
      </c>
      <c r="F110" s="4">
        <v>145</v>
      </c>
      <c r="G110" s="44"/>
      <c r="H110" s="8"/>
    </row>
    <row r="111" spans="1:8" ht="15" customHeight="1" x14ac:dyDescent="0.25">
      <c r="A111" s="110"/>
      <c r="B111" s="143"/>
      <c r="C111" s="90"/>
      <c r="D111" s="44" t="s">
        <v>124</v>
      </c>
      <c r="E111" s="44" t="s">
        <v>206</v>
      </c>
      <c r="F111" s="4">
        <v>175</v>
      </c>
      <c r="G111" s="44"/>
      <c r="H111" s="8"/>
    </row>
    <row r="112" spans="1:8" ht="15" customHeight="1" x14ac:dyDescent="0.25">
      <c r="A112" s="110"/>
      <c r="B112" s="143"/>
      <c r="C112" s="90"/>
      <c r="D112" s="44" t="s">
        <v>125</v>
      </c>
      <c r="E112" s="44" t="s">
        <v>206</v>
      </c>
      <c r="F112" s="4">
        <v>90</v>
      </c>
      <c r="G112" s="44"/>
      <c r="H112" s="8"/>
    </row>
    <row r="113" spans="1:8" ht="15" customHeight="1" x14ac:dyDescent="0.25">
      <c r="A113" s="110"/>
      <c r="B113" s="143"/>
      <c r="C113" s="50" t="s">
        <v>211</v>
      </c>
      <c r="D113" s="75" t="s">
        <v>12</v>
      </c>
      <c r="E113" s="68" t="s">
        <v>204</v>
      </c>
      <c r="F113" s="36">
        <f>2*17</f>
        <v>34</v>
      </c>
      <c r="G113" s="50" t="s">
        <v>4</v>
      </c>
      <c r="H113" s="64">
        <f>ROUND((0.54*0.65+0.54*0.23+0.65*0.23*2)*F113,2)</f>
        <v>26.32</v>
      </c>
    </row>
    <row r="114" spans="1:8" ht="15" customHeight="1" x14ac:dyDescent="0.25">
      <c r="A114" s="110"/>
      <c r="B114" s="143"/>
      <c r="C114" s="44" t="s">
        <v>208</v>
      </c>
      <c r="D114" s="44" t="s">
        <v>128</v>
      </c>
      <c r="E114" s="68" t="s">
        <v>204</v>
      </c>
      <c r="F114" s="4">
        <f>17*3*2</f>
        <v>102</v>
      </c>
      <c r="G114" s="44"/>
      <c r="H114" s="63"/>
    </row>
    <row r="115" spans="1:8" ht="15" customHeight="1" x14ac:dyDescent="0.25">
      <c r="A115" s="110"/>
      <c r="B115" s="143"/>
      <c r="C115" s="44" t="s">
        <v>209</v>
      </c>
      <c r="D115" s="44" t="s">
        <v>128</v>
      </c>
      <c r="E115" s="68" t="s">
        <v>204</v>
      </c>
      <c r="F115" s="4">
        <f t="shared" ref="F115:F116" si="0">17*3*2</f>
        <v>102</v>
      </c>
      <c r="G115" s="44"/>
      <c r="H115" s="63"/>
    </row>
    <row r="116" spans="1:8" ht="15" customHeight="1" thickBot="1" x14ac:dyDescent="0.3">
      <c r="A116" s="111"/>
      <c r="B116" s="144"/>
      <c r="C116" s="69" t="s">
        <v>210</v>
      </c>
      <c r="D116" s="69" t="s">
        <v>128</v>
      </c>
      <c r="E116" s="14" t="s">
        <v>204</v>
      </c>
      <c r="F116" s="57">
        <f t="shared" si="0"/>
        <v>102</v>
      </c>
      <c r="G116" s="69"/>
      <c r="H116" s="70"/>
    </row>
    <row r="117" spans="1:8" ht="15" customHeight="1" x14ac:dyDescent="0.25">
      <c r="A117" s="113">
        <v>19</v>
      </c>
      <c r="B117" s="112" t="s">
        <v>119</v>
      </c>
      <c r="C117" s="112" t="s">
        <v>76</v>
      </c>
      <c r="D117" s="47" t="s">
        <v>128</v>
      </c>
      <c r="E117" s="47" t="s">
        <v>206</v>
      </c>
      <c r="F117" s="3">
        <v>145</v>
      </c>
      <c r="G117" s="47"/>
      <c r="H117" s="76"/>
    </row>
    <row r="118" spans="1:8" ht="15" customHeight="1" x14ac:dyDescent="0.25">
      <c r="A118" s="107"/>
      <c r="B118" s="90"/>
      <c r="C118" s="90"/>
      <c r="D118" s="44" t="s">
        <v>129</v>
      </c>
      <c r="E118" s="44" t="s">
        <v>206</v>
      </c>
      <c r="F118" s="4">
        <v>70</v>
      </c>
      <c r="G118" s="44"/>
      <c r="H118" s="8"/>
    </row>
    <row r="119" spans="1:8" ht="15" customHeight="1" x14ac:dyDescent="0.25">
      <c r="A119" s="107"/>
      <c r="B119" s="90"/>
      <c r="C119" s="90"/>
      <c r="D119" s="44" t="s">
        <v>130</v>
      </c>
      <c r="E119" s="44" t="s">
        <v>206</v>
      </c>
      <c r="F119" s="4">
        <v>20</v>
      </c>
      <c r="G119" s="44"/>
      <c r="H119" s="8"/>
    </row>
    <row r="120" spans="1:8" ht="15" customHeight="1" x14ac:dyDescent="0.25">
      <c r="A120" s="107"/>
      <c r="B120" s="90"/>
      <c r="C120" s="90"/>
      <c r="D120" s="44" t="s">
        <v>131</v>
      </c>
      <c r="E120" s="44" t="s">
        <v>206</v>
      </c>
      <c r="F120" s="4">
        <v>28</v>
      </c>
      <c r="G120" s="44"/>
      <c r="H120" s="8"/>
    </row>
    <row r="121" spans="1:8" ht="15" customHeight="1" x14ac:dyDescent="0.25">
      <c r="A121" s="107"/>
      <c r="B121" s="90"/>
      <c r="C121" s="90" t="s">
        <v>132</v>
      </c>
      <c r="D121" s="44" t="s">
        <v>129</v>
      </c>
      <c r="E121" s="44" t="s">
        <v>206</v>
      </c>
      <c r="F121" s="4">
        <v>880</v>
      </c>
      <c r="G121" s="44"/>
      <c r="H121" s="8"/>
    </row>
    <row r="122" spans="1:8" ht="15" customHeight="1" x14ac:dyDescent="0.25">
      <c r="A122" s="107"/>
      <c r="B122" s="90"/>
      <c r="C122" s="90"/>
      <c r="D122" s="44" t="s">
        <v>130</v>
      </c>
      <c r="E122" s="44" t="s">
        <v>206</v>
      </c>
      <c r="F122" s="4">
        <v>150</v>
      </c>
      <c r="G122" s="44"/>
      <c r="H122" s="8"/>
    </row>
    <row r="123" spans="1:8" ht="15" customHeight="1" x14ac:dyDescent="0.25">
      <c r="A123" s="107"/>
      <c r="B123" s="90"/>
      <c r="C123" s="90" t="s">
        <v>133</v>
      </c>
      <c r="D123" s="44" t="s">
        <v>129</v>
      </c>
      <c r="E123" s="44" t="s">
        <v>204</v>
      </c>
      <c r="F123" s="4">
        <v>24</v>
      </c>
      <c r="G123" s="44"/>
      <c r="H123" s="8"/>
    </row>
    <row r="124" spans="1:8" ht="15" customHeight="1" x14ac:dyDescent="0.25">
      <c r="A124" s="107"/>
      <c r="B124" s="90"/>
      <c r="C124" s="90"/>
      <c r="D124" s="44" t="s">
        <v>130</v>
      </c>
      <c r="E124" s="44" t="s">
        <v>204</v>
      </c>
      <c r="F124" s="4">
        <v>4</v>
      </c>
      <c r="G124" s="44"/>
      <c r="H124" s="8"/>
    </row>
    <row r="125" spans="1:8" ht="15" customHeight="1" x14ac:dyDescent="0.25">
      <c r="A125" s="107"/>
      <c r="B125" s="90"/>
      <c r="C125" s="90"/>
      <c r="D125" s="44" t="s">
        <v>131</v>
      </c>
      <c r="E125" s="44" t="s">
        <v>204</v>
      </c>
      <c r="F125" s="4">
        <v>2</v>
      </c>
      <c r="G125" s="44"/>
      <c r="H125" s="8"/>
    </row>
    <row r="126" spans="1:8" x14ac:dyDescent="0.25">
      <c r="A126" s="107"/>
      <c r="B126" s="90"/>
      <c r="C126" s="44" t="s">
        <v>134</v>
      </c>
      <c r="D126" s="44" t="s">
        <v>131</v>
      </c>
      <c r="E126" s="44" t="s">
        <v>204</v>
      </c>
      <c r="F126" s="4">
        <v>30</v>
      </c>
      <c r="G126" s="44"/>
      <c r="H126" s="8"/>
    </row>
    <row r="127" spans="1:8" ht="15" customHeight="1" thickBot="1" x14ac:dyDescent="0.3">
      <c r="A127" s="108"/>
      <c r="B127" s="127"/>
      <c r="C127" s="69" t="s">
        <v>135</v>
      </c>
      <c r="D127" s="69" t="s">
        <v>128</v>
      </c>
      <c r="E127" s="69" t="s">
        <v>204</v>
      </c>
      <c r="F127" s="57">
        <v>4</v>
      </c>
      <c r="G127" s="69"/>
      <c r="H127" s="10"/>
    </row>
    <row r="128" spans="1:8" ht="15" customHeight="1" x14ac:dyDescent="0.25">
      <c r="A128" s="113">
        <v>20</v>
      </c>
      <c r="B128" s="112" t="s">
        <v>136</v>
      </c>
      <c r="C128" s="112" t="s">
        <v>138</v>
      </c>
      <c r="D128" s="47" t="s">
        <v>137</v>
      </c>
      <c r="E128" s="47" t="s">
        <v>204</v>
      </c>
      <c r="F128" s="3">
        <v>1</v>
      </c>
      <c r="G128" s="47"/>
      <c r="H128" s="76"/>
    </row>
    <row r="129" spans="1:8" ht="15" customHeight="1" x14ac:dyDescent="0.25">
      <c r="A129" s="107"/>
      <c r="B129" s="90"/>
      <c r="C129" s="90"/>
      <c r="D129" s="5" t="s">
        <v>129</v>
      </c>
      <c r="E129" s="5" t="s">
        <v>204</v>
      </c>
      <c r="F129" s="4">
        <v>1</v>
      </c>
      <c r="G129" s="5"/>
      <c r="H129" s="8"/>
    </row>
    <row r="130" spans="1:8" ht="15" customHeight="1" x14ac:dyDescent="0.25">
      <c r="A130" s="107"/>
      <c r="B130" s="90"/>
      <c r="C130" s="5" t="s">
        <v>139</v>
      </c>
      <c r="D130" s="5" t="s">
        <v>128</v>
      </c>
      <c r="E130" s="5" t="s">
        <v>204</v>
      </c>
      <c r="F130" s="4">
        <v>2</v>
      </c>
      <c r="G130" s="5"/>
      <c r="H130" s="8"/>
    </row>
    <row r="131" spans="1:8" ht="15" customHeight="1" x14ac:dyDescent="0.25">
      <c r="A131" s="107"/>
      <c r="B131" s="90"/>
      <c r="C131" s="5" t="s">
        <v>140</v>
      </c>
      <c r="D131" s="5" t="s">
        <v>131</v>
      </c>
      <c r="E131" s="5" t="s">
        <v>204</v>
      </c>
      <c r="F131" s="4">
        <v>3</v>
      </c>
      <c r="G131" s="5"/>
      <c r="H131" s="8"/>
    </row>
    <row r="132" spans="1:8" ht="15" customHeight="1" x14ac:dyDescent="0.25">
      <c r="A132" s="107"/>
      <c r="B132" s="90"/>
      <c r="C132" s="90" t="s">
        <v>141</v>
      </c>
      <c r="D132" s="5" t="s">
        <v>131</v>
      </c>
      <c r="E132" s="5" t="s">
        <v>204</v>
      </c>
      <c r="F132" s="4">
        <v>1</v>
      </c>
      <c r="G132" s="5"/>
      <c r="H132" s="8"/>
    </row>
    <row r="133" spans="1:8" ht="15" customHeight="1" x14ac:dyDescent="0.25">
      <c r="A133" s="107"/>
      <c r="B133" s="90"/>
      <c r="C133" s="90"/>
      <c r="D133" s="5" t="s">
        <v>130</v>
      </c>
      <c r="E133" s="5" t="s">
        <v>204</v>
      </c>
      <c r="F133" s="4">
        <v>2</v>
      </c>
      <c r="G133" s="5"/>
      <c r="H133" s="8"/>
    </row>
    <row r="134" spans="1:8" ht="15" customHeight="1" thickBot="1" x14ac:dyDescent="0.3">
      <c r="A134" s="114"/>
      <c r="B134" s="96"/>
      <c r="C134" s="50" t="s">
        <v>135</v>
      </c>
      <c r="D134" s="50" t="s">
        <v>128</v>
      </c>
      <c r="E134" s="50" t="s">
        <v>204</v>
      </c>
      <c r="F134" s="36">
        <v>6</v>
      </c>
      <c r="G134" s="50"/>
      <c r="H134" s="12"/>
    </row>
    <row r="135" spans="1:8" ht="15" customHeight="1" x14ac:dyDescent="0.25">
      <c r="A135" s="106">
        <v>21</v>
      </c>
      <c r="B135" s="94" t="s">
        <v>119</v>
      </c>
      <c r="C135" s="94" t="s">
        <v>76</v>
      </c>
      <c r="D135" s="45" t="s">
        <v>128</v>
      </c>
      <c r="E135" s="45" t="s">
        <v>206</v>
      </c>
      <c r="F135" s="41">
        <v>50</v>
      </c>
      <c r="G135" s="45"/>
      <c r="H135" s="31"/>
    </row>
    <row r="136" spans="1:8" ht="15" customHeight="1" x14ac:dyDescent="0.25">
      <c r="A136" s="107"/>
      <c r="B136" s="90"/>
      <c r="C136" s="90"/>
      <c r="D136" s="44" t="s">
        <v>137</v>
      </c>
      <c r="E136" s="44" t="s">
        <v>206</v>
      </c>
      <c r="F136" s="4">
        <v>40</v>
      </c>
      <c r="G136" s="44"/>
      <c r="H136" s="8"/>
    </row>
    <row r="137" spans="1:8" ht="15" customHeight="1" x14ac:dyDescent="0.25">
      <c r="A137" s="107"/>
      <c r="B137" s="90"/>
      <c r="C137" s="90"/>
      <c r="D137" s="44" t="s">
        <v>129</v>
      </c>
      <c r="E137" s="44" t="s">
        <v>206</v>
      </c>
      <c r="F137" s="4">
        <v>770</v>
      </c>
      <c r="G137" s="44"/>
      <c r="H137" s="8"/>
    </row>
    <row r="138" spans="1:8" ht="15" customHeight="1" x14ac:dyDescent="0.25">
      <c r="A138" s="107"/>
      <c r="B138" s="90"/>
      <c r="C138" s="90"/>
      <c r="D138" s="44" t="s">
        <v>130</v>
      </c>
      <c r="E138" s="44" t="s">
        <v>206</v>
      </c>
      <c r="F138" s="4">
        <v>395</v>
      </c>
      <c r="G138" s="44"/>
      <c r="H138" s="8"/>
    </row>
    <row r="139" spans="1:8" ht="15" customHeight="1" x14ac:dyDescent="0.25">
      <c r="A139" s="107"/>
      <c r="B139" s="90"/>
      <c r="C139" s="90"/>
      <c r="D139" s="44" t="s">
        <v>131</v>
      </c>
      <c r="E139" s="44" t="s">
        <v>206</v>
      </c>
      <c r="F139" s="4">
        <v>30</v>
      </c>
      <c r="G139" s="44"/>
      <c r="H139" s="8"/>
    </row>
    <row r="140" spans="1:8" ht="15" customHeight="1" x14ac:dyDescent="0.25">
      <c r="A140" s="107"/>
      <c r="B140" s="90"/>
      <c r="C140" s="44" t="s">
        <v>142</v>
      </c>
      <c r="D140" s="44" t="s">
        <v>137</v>
      </c>
      <c r="E140" s="44" t="s">
        <v>204</v>
      </c>
      <c r="F140" s="4">
        <v>2</v>
      </c>
      <c r="G140" s="44"/>
      <c r="H140" s="8"/>
    </row>
    <row r="141" spans="1:8" ht="15" customHeight="1" x14ac:dyDescent="0.25">
      <c r="A141" s="107"/>
      <c r="B141" s="90"/>
      <c r="C141" s="90" t="s">
        <v>141</v>
      </c>
      <c r="D141" s="44" t="s">
        <v>129</v>
      </c>
      <c r="E141" s="44" t="s">
        <v>204</v>
      </c>
      <c r="F141" s="4">
        <v>24</v>
      </c>
      <c r="G141" s="44"/>
      <c r="H141" s="8"/>
    </row>
    <row r="142" spans="1:8" ht="15" customHeight="1" x14ac:dyDescent="0.25">
      <c r="A142" s="107"/>
      <c r="B142" s="90"/>
      <c r="C142" s="90"/>
      <c r="D142" s="44" t="s">
        <v>130</v>
      </c>
      <c r="E142" s="44" t="s">
        <v>204</v>
      </c>
      <c r="F142" s="4">
        <v>6</v>
      </c>
      <c r="G142" s="44"/>
      <c r="H142" s="8"/>
    </row>
    <row r="143" spans="1:8" ht="15" customHeight="1" x14ac:dyDescent="0.25">
      <c r="A143" s="107"/>
      <c r="B143" s="90"/>
      <c r="C143" s="90"/>
      <c r="D143" s="44" t="s">
        <v>131</v>
      </c>
      <c r="E143" s="44" t="s">
        <v>204</v>
      </c>
      <c r="F143" s="4">
        <v>4</v>
      </c>
      <c r="G143" s="44"/>
      <c r="H143" s="8"/>
    </row>
    <row r="144" spans="1:8" ht="15" customHeight="1" x14ac:dyDescent="0.25">
      <c r="A144" s="107"/>
      <c r="B144" s="90"/>
      <c r="C144" s="44" t="s">
        <v>143</v>
      </c>
      <c r="D144" s="44" t="s">
        <v>131</v>
      </c>
      <c r="E144" s="44" t="s">
        <v>204</v>
      </c>
      <c r="F144" s="4">
        <v>2</v>
      </c>
      <c r="G144" s="44"/>
      <c r="H144" s="8"/>
    </row>
    <row r="145" spans="1:8" ht="15" customHeight="1" x14ac:dyDescent="0.25">
      <c r="A145" s="107"/>
      <c r="B145" s="90"/>
      <c r="C145" s="44" t="s">
        <v>134</v>
      </c>
      <c r="D145" s="44" t="s">
        <v>131</v>
      </c>
      <c r="E145" s="44" t="s">
        <v>204</v>
      </c>
      <c r="F145" s="4">
        <v>18</v>
      </c>
      <c r="G145" s="44"/>
      <c r="H145" s="8"/>
    </row>
    <row r="146" spans="1:8" ht="15" customHeight="1" thickBot="1" x14ac:dyDescent="0.3">
      <c r="A146" s="108"/>
      <c r="B146" s="127"/>
      <c r="C146" s="69" t="s">
        <v>123</v>
      </c>
      <c r="D146" s="69" t="s">
        <v>128</v>
      </c>
      <c r="E146" s="69" t="s">
        <v>204</v>
      </c>
      <c r="F146" s="57">
        <v>2</v>
      </c>
      <c r="G146" s="32"/>
      <c r="H146" s="15"/>
    </row>
    <row r="147" spans="1:8" ht="15" customHeight="1" x14ac:dyDescent="0.25">
      <c r="A147" s="113">
        <v>22</v>
      </c>
      <c r="B147" s="112" t="s">
        <v>144</v>
      </c>
      <c r="C147" s="47" t="s">
        <v>145</v>
      </c>
      <c r="D147" s="47" t="s">
        <v>125</v>
      </c>
      <c r="E147" s="47" t="s">
        <v>206</v>
      </c>
      <c r="F147" s="3">
        <v>180</v>
      </c>
      <c r="G147" s="47"/>
      <c r="H147" s="76"/>
    </row>
    <row r="148" spans="1:8" ht="15" customHeight="1" x14ac:dyDescent="0.25">
      <c r="A148" s="107"/>
      <c r="B148" s="90"/>
      <c r="C148" s="44" t="s">
        <v>150</v>
      </c>
      <c r="D148" s="44" t="s">
        <v>125</v>
      </c>
      <c r="E148" s="44" t="s">
        <v>206</v>
      </c>
      <c r="F148" s="4">
        <v>930</v>
      </c>
      <c r="G148" s="44"/>
      <c r="H148" s="8"/>
    </row>
    <row r="149" spans="1:8" ht="15" customHeight="1" thickBot="1" x14ac:dyDescent="0.3">
      <c r="A149" s="114"/>
      <c r="B149" s="96"/>
      <c r="C149" s="50" t="s">
        <v>146</v>
      </c>
      <c r="D149" s="50" t="s">
        <v>147</v>
      </c>
      <c r="E149" s="50" t="s">
        <v>204</v>
      </c>
      <c r="F149" s="36">
        <v>84</v>
      </c>
      <c r="G149" s="50"/>
      <c r="H149" s="12"/>
    </row>
    <row r="150" spans="1:8" ht="30" x14ac:dyDescent="0.25">
      <c r="A150" s="106">
        <v>23</v>
      </c>
      <c r="B150" s="94" t="s">
        <v>148</v>
      </c>
      <c r="C150" s="45" t="s">
        <v>149</v>
      </c>
      <c r="D150" s="45" t="s">
        <v>125</v>
      </c>
      <c r="E150" s="45" t="s">
        <v>204</v>
      </c>
      <c r="F150" s="41">
        <v>8</v>
      </c>
      <c r="G150" s="45"/>
      <c r="H150" s="31"/>
    </row>
    <row r="151" spans="1:8" x14ac:dyDescent="0.25">
      <c r="A151" s="107"/>
      <c r="B151" s="90"/>
      <c r="C151" s="44" t="s">
        <v>150</v>
      </c>
      <c r="D151" s="44" t="s">
        <v>125</v>
      </c>
      <c r="E151" s="44" t="s">
        <v>206</v>
      </c>
      <c r="F151" s="4">
        <v>230</v>
      </c>
      <c r="G151" s="44"/>
      <c r="H151" s="8"/>
    </row>
    <row r="152" spans="1:8" ht="15.75" thickBot="1" x14ac:dyDescent="0.3">
      <c r="A152" s="114"/>
      <c r="B152" s="96"/>
      <c r="C152" s="50" t="s">
        <v>146</v>
      </c>
      <c r="D152" s="50" t="s">
        <v>147</v>
      </c>
      <c r="E152" s="50" t="s">
        <v>204</v>
      </c>
      <c r="F152" s="36">
        <v>15</v>
      </c>
      <c r="G152" s="50"/>
      <c r="H152" s="12"/>
    </row>
    <row r="153" spans="1:8" ht="15" customHeight="1" x14ac:dyDescent="0.25">
      <c r="A153" s="106">
        <v>24</v>
      </c>
      <c r="B153" s="94" t="s">
        <v>151</v>
      </c>
      <c r="C153" s="45" t="s">
        <v>152</v>
      </c>
      <c r="D153" s="45" t="s">
        <v>153</v>
      </c>
      <c r="E153" s="45" t="s">
        <v>204</v>
      </c>
      <c r="F153" s="41">
        <v>1</v>
      </c>
      <c r="G153" s="45"/>
      <c r="H153" s="31"/>
    </row>
    <row r="154" spans="1:8" ht="15" customHeight="1" x14ac:dyDescent="0.25">
      <c r="A154" s="107"/>
      <c r="B154" s="90"/>
      <c r="C154" s="90" t="s">
        <v>154</v>
      </c>
      <c r="D154" s="44" t="s">
        <v>155</v>
      </c>
      <c r="E154" s="44" t="s">
        <v>207</v>
      </c>
      <c r="F154" s="4">
        <v>3.9</v>
      </c>
      <c r="G154" s="44"/>
      <c r="H154" s="8"/>
    </row>
    <row r="155" spans="1:8" ht="15" customHeight="1" x14ac:dyDescent="0.25">
      <c r="A155" s="107"/>
      <c r="B155" s="90"/>
      <c r="C155" s="90"/>
      <c r="D155" s="44" t="s">
        <v>156</v>
      </c>
      <c r="E155" s="44" t="s">
        <v>207</v>
      </c>
      <c r="F155" s="4">
        <v>0.01</v>
      </c>
      <c r="G155" s="44"/>
      <c r="H155" s="8"/>
    </row>
    <row r="156" spans="1:8" ht="15" customHeight="1" x14ac:dyDescent="0.25">
      <c r="A156" s="107"/>
      <c r="B156" s="90"/>
      <c r="C156" s="44" t="s">
        <v>157</v>
      </c>
      <c r="D156" s="44" t="s">
        <v>158</v>
      </c>
      <c r="E156" s="44" t="s">
        <v>204</v>
      </c>
      <c r="F156" s="4">
        <v>2</v>
      </c>
      <c r="G156" s="44"/>
      <c r="H156" s="8"/>
    </row>
    <row r="157" spans="1:8" ht="15" customHeight="1" x14ac:dyDescent="0.25">
      <c r="A157" s="107"/>
      <c r="B157" s="90"/>
      <c r="C157" s="44" t="s">
        <v>159</v>
      </c>
      <c r="D157" s="44" t="s">
        <v>160</v>
      </c>
      <c r="E157" s="44" t="s">
        <v>204</v>
      </c>
      <c r="F157" s="4">
        <v>1</v>
      </c>
      <c r="G157" s="44"/>
      <c r="H157" s="8"/>
    </row>
    <row r="158" spans="1:8" ht="15" customHeight="1" x14ac:dyDescent="0.25">
      <c r="A158" s="107"/>
      <c r="B158" s="90"/>
      <c r="C158" s="44" t="s">
        <v>161</v>
      </c>
      <c r="D158" s="44" t="s">
        <v>162</v>
      </c>
      <c r="E158" s="44" t="s">
        <v>204</v>
      </c>
      <c r="F158" s="4">
        <v>1</v>
      </c>
      <c r="G158" s="44"/>
      <c r="H158" s="8"/>
    </row>
    <row r="159" spans="1:8" ht="33" customHeight="1" x14ac:dyDescent="0.25">
      <c r="A159" s="107"/>
      <c r="B159" s="90"/>
      <c r="C159" s="44" t="s">
        <v>163</v>
      </c>
      <c r="D159" s="44" t="s">
        <v>164</v>
      </c>
      <c r="E159" s="44" t="s">
        <v>204</v>
      </c>
      <c r="F159" s="4">
        <v>401</v>
      </c>
      <c r="G159" s="44"/>
      <c r="H159" s="8"/>
    </row>
    <row r="160" spans="1:8" ht="15" customHeight="1" x14ac:dyDescent="0.25">
      <c r="A160" s="107"/>
      <c r="B160" s="90"/>
      <c r="C160" s="44" t="s">
        <v>165</v>
      </c>
      <c r="D160" s="44" t="s">
        <v>166</v>
      </c>
      <c r="E160" s="44" t="s">
        <v>204</v>
      </c>
      <c r="F160" s="4">
        <v>50</v>
      </c>
      <c r="G160" s="44"/>
      <c r="H160" s="8"/>
    </row>
    <row r="161" spans="1:8" ht="15" customHeight="1" x14ac:dyDescent="0.25">
      <c r="A161" s="107"/>
      <c r="B161" s="90"/>
      <c r="C161" s="44" t="s">
        <v>167</v>
      </c>
      <c r="D161" s="44" t="s">
        <v>168</v>
      </c>
      <c r="E161" s="44" t="s">
        <v>204</v>
      </c>
      <c r="F161" s="4">
        <v>224</v>
      </c>
      <c r="G161" s="44"/>
      <c r="H161" s="8"/>
    </row>
    <row r="162" spans="1:8" ht="15" customHeight="1" thickBot="1" x14ac:dyDescent="0.3">
      <c r="A162" s="108"/>
      <c r="B162" s="127"/>
      <c r="C162" s="69" t="s">
        <v>169</v>
      </c>
      <c r="D162" s="69" t="s">
        <v>170</v>
      </c>
      <c r="E162" s="69" t="s">
        <v>204</v>
      </c>
      <c r="F162" s="57">
        <v>94</v>
      </c>
      <c r="G162" s="69"/>
      <c r="H162" s="10"/>
    </row>
    <row r="163" spans="1:8" ht="15" customHeight="1" x14ac:dyDescent="0.25">
      <c r="A163" s="110">
        <v>25</v>
      </c>
      <c r="B163" s="88" t="s">
        <v>171</v>
      </c>
      <c r="C163" s="47" t="s">
        <v>172</v>
      </c>
      <c r="D163" s="47" t="s">
        <v>173</v>
      </c>
      <c r="E163" s="47" t="s">
        <v>204</v>
      </c>
      <c r="F163" s="3">
        <v>4</v>
      </c>
      <c r="G163" s="47"/>
      <c r="H163" s="76"/>
    </row>
    <row r="164" spans="1:8" ht="15" customHeight="1" x14ac:dyDescent="0.25">
      <c r="A164" s="110"/>
      <c r="B164" s="88"/>
      <c r="C164" s="5" t="s">
        <v>174</v>
      </c>
      <c r="D164" s="5" t="s">
        <v>175</v>
      </c>
      <c r="E164" s="5" t="s">
        <v>204</v>
      </c>
      <c r="F164" s="4">
        <v>4</v>
      </c>
      <c r="G164" s="5"/>
      <c r="H164" s="8"/>
    </row>
    <row r="165" spans="1:8" ht="15" customHeight="1" x14ac:dyDescent="0.25">
      <c r="A165" s="110"/>
      <c r="B165" s="88"/>
      <c r="C165" s="5" t="s">
        <v>176</v>
      </c>
      <c r="D165" s="5" t="s">
        <v>177</v>
      </c>
      <c r="E165" s="5" t="s">
        <v>204</v>
      </c>
      <c r="F165" s="4">
        <v>4</v>
      </c>
      <c r="G165" s="5"/>
      <c r="H165" s="8"/>
    </row>
    <row r="166" spans="1:8" ht="15" customHeight="1" x14ac:dyDescent="0.25">
      <c r="A166" s="110"/>
      <c r="B166" s="88"/>
      <c r="C166" s="5" t="s">
        <v>178</v>
      </c>
      <c r="D166" s="5" t="s">
        <v>179</v>
      </c>
      <c r="E166" s="5" t="s">
        <v>204</v>
      </c>
      <c r="F166" s="4">
        <v>4</v>
      </c>
      <c r="G166" s="5"/>
      <c r="H166" s="8"/>
    </row>
    <row r="167" spans="1:8" ht="15" customHeight="1" thickBot="1" x14ac:dyDescent="0.3">
      <c r="A167" s="111"/>
      <c r="B167" s="109"/>
      <c r="C167" s="9" t="s">
        <v>180</v>
      </c>
      <c r="D167" s="9"/>
      <c r="E167" s="5" t="s">
        <v>204</v>
      </c>
      <c r="F167" s="57">
        <v>2</v>
      </c>
      <c r="G167" s="9"/>
      <c r="H167" s="10"/>
    </row>
    <row r="168" spans="1:8" ht="15" customHeight="1" x14ac:dyDescent="0.25">
      <c r="A168" s="106">
        <v>26</v>
      </c>
      <c r="B168" s="94" t="s">
        <v>181</v>
      </c>
      <c r="C168" s="6" t="s">
        <v>13</v>
      </c>
      <c r="D168" s="6"/>
      <c r="E168" s="6"/>
      <c r="F168" s="6"/>
      <c r="G168" s="6" t="s">
        <v>4</v>
      </c>
      <c r="H168" s="7">
        <v>5980</v>
      </c>
    </row>
    <row r="169" spans="1:8" ht="15" customHeight="1" x14ac:dyDescent="0.25">
      <c r="A169" s="107"/>
      <c r="B169" s="90"/>
      <c r="C169" s="5" t="s">
        <v>182</v>
      </c>
      <c r="D169" s="5" t="s">
        <v>185</v>
      </c>
      <c r="E169" s="5"/>
      <c r="F169" s="5"/>
      <c r="G169" s="5" t="s">
        <v>4</v>
      </c>
      <c r="H169" s="63">
        <v>1260</v>
      </c>
    </row>
    <row r="170" spans="1:8" ht="15" customHeight="1" x14ac:dyDescent="0.25">
      <c r="A170" s="107"/>
      <c r="B170" s="90"/>
      <c r="C170" s="5" t="s">
        <v>183</v>
      </c>
      <c r="D170" s="5" t="s">
        <v>184</v>
      </c>
      <c r="E170" s="5"/>
      <c r="F170" s="5"/>
      <c r="G170" s="5" t="s">
        <v>4</v>
      </c>
      <c r="H170" s="63">
        <v>65</v>
      </c>
    </row>
    <row r="171" spans="1:8" ht="15" customHeight="1" x14ac:dyDescent="0.25">
      <c r="A171" s="107"/>
      <c r="B171" s="90"/>
      <c r="C171" s="5" t="s">
        <v>186</v>
      </c>
      <c r="D171" s="5" t="s">
        <v>187</v>
      </c>
      <c r="E171" s="5"/>
      <c r="F171" s="5"/>
      <c r="G171" s="5" t="s">
        <v>4</v>
      </c>
      <c r="H171" s="63">
        <v>915</v>
      </c>
    </row>
    <row r="172" spans="1:8" ht="15" customHeight="1" x14ac:dyDescent="0.25">
      <c r="A172" s="107"/>
      <c r="B172" s="90"/>
      <c r="C172" s="5" t="s">
        <v>188</v>
      </c>
      <c r="D172" s="5"/>
      <c r="E172" s="5"/>
      <c r="F172" s="5"/>
      <c r="G172" s="5" t="s">
        <v>4</v>
      </c>
      <c r="H172" s="63">
        <v>859</v>
      </c>
    </row>
    <row r="173" spans="1:8" ht="15" customHeight="1" thickBot="1" x14ac:dyDescent="0.3">
      <c r="A173" s="114"/>
      <c r="B173" s="96"/>
      <c r="C173" s="50" t="s">
        <v>189</v>
      </c>
      <c r="D173" s="50"/>
      <c r="E173" s="50"/>
      <c r="F173" s="50"/>
      <c r="G173" s="50" t="s">
        <v>4</v>
      </c>
      <c r="H173" s="64">
        <v>830</v>
      </c>
    </row>
    <row r="174" spans="1:8" ht="15" customHeight="1" x14ac:dyDescent="0.25">
      <c r="A174" s="106">
        <v>27</v>
      </c>
      <c r="B174" s="94" t="s">
        <v>190</v>
      </c>
      <c r="C174" s="87" t="s">
        <v>189</v>
      </c>
      <c r="D174" s="79" t="s">
        <v>191</v>
      </c>
      <c r="E174" s="79" t="s">
        <v>204</v>
      </c>
      <c r="F174" s="41">
        <v>5</v>
      </c>
      <c r="G174" s="79"/>
      <c r="H174" s="31"/>
    </row>
    <row r="175" spans="1:8" ht="15" customHeight="1" x14ac:dyDescent="0.25">
      <c r="A175" s="107"/>
      <c r="B175" s="90"/>
      <c r="C175" s="88"/>
      <c r="D175" s="78" t="s">
        <v>192</v>
      </c>
      <c r="E175" s="78" t="s">
        <v>204</v>
      </c>
      <c r="F175" s="4">
        <v>5</v>
      </c>
      <c r="G175" s="78"/>
      <c r="H175" s="8"/>
    </row>
    <row r="176" spans="1:8" ht="15" customHeight="1" x14ac:dyDescent="0.25">
      <c r="A176" s="107"/>
      <c r="B176" s="90"/>
      <c r="C176" s="88"/>
      <c r="D176" s="78" t="s">
        <v>193</v>
      </c>
      <c r="E176" s="78" t="s">
        <v>204</v>
      </c>
      <c r="F176" s="4">
        <v>1</v>
      </c>
      <c r="G176" s="78"/>
      <c r="H176" s="8"/>
    </row>
    <row r="177" spans="1:8" ht="15" customHeight="1" x14ac:dyDescent="0.25">
      <c r="A177" s="107"/>
      <c r="B177" s="90"/>
      <c r="C177" s="88"/>
      <c r="D177" s="78" t="s">
        <v>194</v>
      </c>
      <c r="E177" s="78" t="s">
        <v>204</v>
      </c>
      <c r="F177" s="4">
        <v>1</v>
      </c>
      <c r="G177" s="78"/>
      <c r="H177" s="8"/>
    </row>
    <row r="178" spans="1:8" ht="15" customHeight="1" x14ac:dyDescent="0.25">
      <c r="A178" s="107"/>
      <c r="B178" s="90"/>
      <c r="C178" s="88"/>
      <c r="D178" s="78" t="s">
        <v>195</v>
      </c>
      <c r="E178" s="78" t="s">
        <v>204</v>
      </c>
      <c r="F178" s="4">
        <v>1</v>
      </c>
      <c r="G178" s="78"/>
      <c r="H178" s="8"/>
    </row>
    <row r="179" spans="1:8" ht="15" customHeight="1" x14ac:dyDescent="0.25">
      <c r="A179" s="107"/>
      <c r="B179" s="90"/>
      <c r="C179" s="88"/>
      <c r="D179" s="78" t="s">
        <v>196</v>
      </c>
      <c r="E179" s="78" t="s">
        <v>204</v>
      </c>
      <c r="F179" s="4">
        <v>1</v>
      </c>
      <c r="G179" s="78"/>
      <c r="H179" s="8"/>
    </row>
    <row r="180" spans="1:8" ht="15" customHeight="1" x14ac:dyDescent="0.25">
      <c r="A180" s="107"/>
      <c r="B180" s="90"/>
      <c r="C180" s="88"/>
      <c r="D180" s="78" t="s">
        <v>197</v>
      </c>
      <c r="E180" s="78" t="s">
        <v>204</v>
      </c>
      <c r="F180" s="4">
        <v>1</v>
      </c>
      <c r="G180" s="78"/>
      <c r="H180" s="8"/>
    </row>
    <row r="181" spans="1:8" ht="15" customHeight="1" thickBot="1" x14ac:dyDescent="0.3">
      <c r="A181" s="108"/>
      <c r="B181" s="127"/>
      <c r="C181" s="109"/>
      <c r="D181" s="80" t="s">
        <v>198</v>
      </c>
      <c r="E181" s="80" t="s">
        <v>204</v>
      </c>
      <c r="F181" s="57">
        <v>1</v>
      </c>
      <c r="G181" s="80"/>
      <c r="H181" s="10"/>
    </row>
    <row r="182" spans="1:8" ht="228.75" customHeight="1" x14ac:dyDescent="0.25">
      <c r="A182" s="139" t="s">
        <v>213</v>
      </c>
      <c r="B182" s="140"/>
      <c r="C182" s="140"/>
      <c r="D182" s="140"/>
      <c r="E182" s="140"/>
      <c r="F182" s="140"/>
      <c r="G182" s="140"/>
      <c r="H182" s="140"/>
    </row>
  </sheetData>
  <sheetProtection password="EA9B" sheet="1" objects="1" scenarios="1"/>
  <mergeCells count="77">
    <mergeCell ref="A182:H182"/>
    <mergeCell ref="A1:H1"/>
    <mergeCell ref="A2:H2"/>
    <mergeCell ref="B105:B116"/>
    <mergeCell ref="A105:A116"/>
    <mergeCell ref="A35:A61"/>
    <mergeCell ref="C35:C38"/>
    <mergeCell ref="C57:C59"/>
    <mergeCell ref="B24:B28"/>
    <mergeCell ref="C11:C13"/>
    <mergeCell ref="C80:C81"/>
    <mergeCell ref="C83:C84"/>
    <mergeCell ref="B62:B85"/>
    <mergeCell ref="A62:A85"/>
    <mergeCell ref="C62:C71"/>
    <mergeCell ref="C72:C78"/>
    <mergeCell ref="C110:C112"/>
    <mergeCell ref="C105:C107"/>
    <mergeCell ref="C93:C100"/>
    <mergeCell ref="B86:B100"/>
    <mergeCell ref="A86:A100"/>
    <mergeCell ref="B101:B104"/>
    <mergeCell ref="A101:A104"/>
    <mergeCell ref="C90:C91"/>
    <mergeCell ref="A117:A127"/>
    <mergeCell ref="B117:B127"/>
    <mergeCell ref="B135:B146"/>
    <mergeCell ref="C128:C129"/>
    <mergeCell ref="A150:A152"/>
    <mergeCell ref="B150:B152"/>
    <mergeCell ref="C117:C120"/>
    <mergeCell ref="C121:C122"/>
    <mergeCell ref="C123:C125"/>
    <mergeCell ref="C132:C133"/>
    <mergeCell ref="B128:B134"/>
    <mergeCell ref="A128:A134"/>
    <mergeCell ref="C154:C155"/>
    <mergeCell ref="B153:B162"/>
    <mergeCell ref="A153:A162"/>
    <mergeCell ref="C174:C181"/>
    <mergeCell ref="A11:A15"/>
    <mergeCell ref="B11:B15"/>
    <mergeCell ref="C15:D15"/>
    <mergeCell ref="B168:B173"/>
    <mergeCell ref="A168:A173"/>
    <mergeCell ref="B174:B181"/>
    <mergeCell ref="A174:A181"/>
    <mergeCell ref="C31:D31"/>
    <mergeCell ref="B34:C34"/>
    <mergeCell ref="B35:B61"/>
    <mergeCell ref="C135:C139"/>
    <mergeCell ref="C141:C143"/>
    <mergeCell ref="A5:A9"/>
    <mergeCell ref="B5:B9"/>
    <mergeCell ref="A16:A19"/>
    <mergeCell ref="B163:B167"/>
    <mergeCell ref="A163:A167"/>
    <mergeCell ref="A135:A146"/>
    <mergeCell ref="B147:B149"/>
    <mergeCell ref="A147:A149"/>
    <mergeCell ref="A24:A28"/>
    <mergeCell ref="A29:A31"/>
    <mergeCell ref="B32:D32"/>
    <mergeCell ref="C5:F5"/>
    <mergeCell ref="C6:F6"/>
    <mergeCell ref="C7:F7"/>
    <mergeCell ref="C8:F8"/>
    <mergeCell ref="B10:F10"/>
    <mergeCell ref="B4:H4"/>
    <mergeCell ref="C28:D28"/>
    <mergeCell ref="B29:B31"/>
    <mergeCell ref="C49:C56"/>
    <mergeCell ref="C9:F9"/>
    <mergeCell ref="B16:B19"/>
    <mergeCell ref="C16:C18"/>
    <mergeCell ref="C19:D19"/>
    <mergeCell ref="B33:D33"/>
  </mergeCells>
  <pageMargins left="0.32291666666666669" right="0.30208333333333331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 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2016-05-16T07:24:25Z</cp:lastPrinted>
  <dcterms:created xsi:type="dcterms:W3CDTF">2016-05-14T17:48:54Z</dcterms:created>
  <dcterms:modified xsi:type="dcterms:W3CDTF">2016-05-30T06:44:04Z</dcterms:modified>
</cp:coreProperties>
</file>